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/>
  <xr:revisionPtr revIDLastSave="0" documentId="13_ncr:1_{FE6A8DA5-43CF-4430-9DA4-E27FE9D98DBF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BETE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9" i="2" l="1"/>
  <c r="K39" i="2"/>
  <c r="L39" i="2"/>
  <c r="K38" i="2"/>
  <c r="G38" i="2"/>
  <c r="D38" i="2"/>
  <c r="L38" i="2"/>
  <c r="K36" i="2"/>
  <c r="L36" i="2"/>
  <c r="J36" i="2"/>
  <c r="J38" i="2" l="1"/>
  <c r="K35" i="2" l="1"/>
  <c r="L35" i="2"/>
  <c r="K34" i="2"/>
  <c r="L34" i="2"/>
  <c r="K33" i="2"/>
  <c r="L33" i="2"/>
  <c r="K32" i="2"/>
  <c r="L32" i="2"/>
  <c r="K31" i="2"/>
  <c r="L31" i="2"/>
  <c r="K30" i="2"/>
  <c r="L30" i="2"/>
  <c r="K40" i="2"/>
  <c r="L40" i="2"/>
  <c r="I50" i="2" l="1"/>
  <c r="I49" i="2"/>
  <c r="I47" i="2"/>
  <c r="I46" i="2"/>
  <c r="G16" i="2" l="1"/>
  <c r="G15" i="2" s="1"/>
  <c r="F16" i="2"/>
  <c r="F15" i="2" s="1"/>
  <c r="E16" i="2"/>
  <c r="E15" i="2" s="1"/>
  <c r="D50" i="2" l="1"/>
  <c r="D49" i="2"/>
  <c r="H48" i="2"/>
  <c r="G48" i="2"/>
  <c r="L48" i="2" s="1"/>
  <c r="F48" i="2"/>
  <c r="K48" i="2" s="1"/>
  <c r="E48" i="2"/>
  <c r="J48" i="2" s="1"/>
  <c r="D47" i="2"/>
  <c r="D46" i="2"/>
  <c r="H45" i="2"/>
  <c r="G45" i="2"/>
  <c r="F45" i="2"/>
  <c r="E45" i="2"/>
  <c r="G41" i="2"/>
  <c r="D41" i="2"/>
  <c r="G40" i="2"/>
  <c r="D40" i="2"/>
  <c r="G39" i="2"/>
  <c r="D39" i="2"/>
  <c r="I37" i="2"/>
  <c r="O40" i="2" s="1"/>
  <c r="H37" i="2"/>
  <c r="N40" i="2" s="1"/>
  <c r="F37" i="2"/>
  <c r="E37" i="2"/>
  <c r="G36" i="2"/>
  <c r="D36" i="2"/>
  <c r="G35" i="2"/>
  <c r="D35" i="2"/>
  <c r="G34" i="2"/>
  <c r="D34" i="2"/>
  <c r="G33" i="2"/>
  <c r="D33" i="2"/>
  <c r="G32" i="2"/>
  <c r="D32" i="2"/>
  <c r="G31" i="2"/>
  <c r="D31" i="2"/>
  <c r="G30" i="2"/>
  <c r="D30" i="2"/>
  <c r="I29" i="2"/>
  <c r="H29" i="2"/>
  <c r="F29" i="2"/>
  <c r="E29" i="2"/>
  <c r="D23" i="2"/>
  <c r="D22" i="2"/>
  <c r="G21" i="2"/>
  <c r="F21" i="2"/>
  <c r="F13" i="2" s="1"/>
  <c r="E21" i="2"/>
  <c r="D20" i="2"/>
  <c r="D19" i="2"/>
  <c r="D18" i="2"/>
  <c r="D17" i="2"/>
  <c r="D14" i="2"/>
  <c r="I13" i="2"/>
  <c r="O14" i="2" s="1"/>
  <c r="H13" i="2"/>
  <c r="D21" i="2" l="1"/>
  <c r="K45" i="2"/>
  <c r="G13" i="2"/>
  <c r="J33" i="2"/>
  <c r="D37" i="2"/>
  <c r="M48" i="2"/>
  <c r="L45" i="2"/>
  <c r="H28" i="2"/>
  <c r="N41" i="2" s="1"/>
  <c r="J40" i="2"/>
  <c r="J34" i="2"/>
  <c r="J35" i="2"/>
  <c r="J32" i="2"/>
  <c r="J31" i="2"/>
  <c r="J30" i="2"/>
  <c r="N14" i="2"/>
  <c r="D45" i="2"/>
  <c r="D48" i="2"/>
  <c r="I48" i="2" s="1"/>
  <c r="F28" i="2"/>
  <c r="L41" i="2" s="1"/>
  <c r="J42" i="2"/>
  <c r="M14" i="2"/>
  <c r="G29" i="2"/>
  <c r="G37" i="2"/>
  <c r="E28" i="2"/>
  <c r="D16" i="2"/>
  <c r="D15" i="2"/>
  <c r="E13" i="2"/>
  <c r="L14" i="2"/>
  <c r="I28" i="2"/>
  <c r="D29" i="2"/>
  <c r="J45" i="2" l="1"/>
  <c r="H27" i="2"/>
  <c r="M40" i="2"/>
  <c r="F27" i="2"/>
  <c r="D28" i="2"/>
  <c r="J41" i="2" s="1"/>
  <c r="E27" i="2"/>
  <c r="K41" i="2"/>
  <c r="K14" i="2"/>
  <c r="D13" i="2"/>
  <c r="I45" i="2" s="1"/>
  <c r="G28" i="2"/>
  <c r="M41" i="2" s="1"/>
  <c r="I27" i="2"/>
  <c r="O41" i="2"/>
  <c r="D27" i="2" l="1"/>
  <c r="J27" i="2" s="1"/>
  <c r="G27" i="2"/>
  <c r="M45" i="2"/>
  <c r="J14" i="2"/>
</calcChain>
</file>

<file path=xl/sharedStrings.xml><?xml version="1.0" encoding="utf-8"?>
<sst xmlns="http://schemas.openxmlformats.org/spreadsheetml/2006/main" count="150" uniqueCount="131">
  <si>
    <t>BETET</t>
  </si>
  <si>
    <t>OBA adatszolgáltatás a hitelintézetnél elhelyezett betétekről</t>
  </si>
  <si>
    <t>Adatszolgáltató törzsszáma:</t>
  </si>
  <si>
    <t>Adatszolgáltató neve:</t>
  </si>
  <si>
    <t>Vonatkozási idő:</t>
  </si>
  <si>
    <t>Nagyságrend:</t>
  </si>
  <si>
    <t>forint</t>
  </si>
  <si>
    <t>Betét kategóriák</t>
  </si>
  <si>
    <t>Sorszám</t>
  </si>
  <si>
    <t>Sorkód</t>
  </si>
  <si>
    <t>Megnevezés</t>
  </si>
  <si>
    <t>Összeg</t>
  </si>
  <si>
    <t>Betétek darabszáma</t>
  </si>
  <si>
    <t>Összesen 
(= b + c + d)</t>
  </si>
  <si>
    <t>Állami garanciás</t>
  </si>
  <si>
    <t>OBA által nem biztosított</t>
  </si>
  <si>
    <t>OBA által biztosított</t>
  </si>
  <si>
    <t>a</t>
  </si>
  <si>
    <t>b</t>
  </si>
  <si>
    <t>c</t>
  </si>
  <si>
    <t>d</t>
  </si>
  <si>
    <t>e</t>
  </si>
  <si>
    <t>f</t>
  </si>
  <si>
    <t>001</t>
  </si>
  <si>
    <t>BETET_1</t>
  </si>
  <si>
    <t>Teljes betétállomány (BETET_1_1 + BETET_1_2)</t>
  </si>
  <si>
    <t>002</t>
  </si>
  <si>
    <t>BETET_11</t>
  </si>
  <si>
    <t>ebből: külföldi fióktelepnél elhelyezett</t>
  </si>
  <si>
    <t>003</t>
  </si>
  <si>
    <t>BETET_1_1</t>
  </si>
  <si>
    <t>Betétek (BETET_1_1_1 + BETET_1_1_2)</t>
  </si>
  <si>
    <t>004</t>
  </si>
  <si>
    <t>BETET_1_1_1</t>
  </si>
  <si>
    <t>Betét bruttó tőkeösszege (BETET_1_1_1_1 + BETET_1_1_1_2 + BETET_1_1_1_3)</t>
  </si>
  <si>
    <t>005</t>
  </si>
  <si>
    <t>BETET_1_1_1_1</t>
  </si>
  <si>
    <t>Látra szóló és folyószámlabetétek bruttó tőkeösszege</t>
  </si>
  <si>
    <t>006</t>
  </si>
  <si>
    <t>BETET_1_1_1_2</t>
  </si>
  <si>
    <t>Rövid lejáratú lekötött betétek bruttó tőkeösszege</t>
  </si>
  <si>
    <t>007</t>
  </si>
  <si>
    <t>BETET_1_1_1_3</t>
  </si>
  <si>
    <t>Hosszú lejáratú lekötött betétek bruttó tőkeösszege</t>
  </si>
  <si>
    <t>008</t>
  </si>
  <si>
    <t>BETET_1_1_2</t>
  </si>
  <si>
    <t>Betétek felhalmozott kamata</t>
  </si>
  <si>
    <t>009</t>
  </si>
  <si>
    <t>BETET_1_2</t>
  </si>
  <si>
    <t>Kibocsátott hitelviszonyt megtestesítő értékpapírok (Hpt. 304/C. § (1) bek. szerint) (BETET_1_2_1 + BETET_1_2_2)</t>
  </si>
  <si>
    <t>010</t>
  </si>
  <si>
    <t>BETET_1_2_1</t>
  </si>
  <si>
    <t>Kibocsátott hitelviszonyt megtestesítő értékpapírok bruttó tőkeösszege</t>
  </si>
  <si>
    <t>011</t>
  </si>
  <si>
    <t>BETET_1_2_2</t>
  </si>
  <si>
    <t>Kibocsátott hitelviszonyt megtestesítő értékpapírok felhalmozott kamata</t>
  </si>
  <si>
    <t>Biztosított állomány részletezése</t>
  </si>
  <si>
    <t>Az ügyfelek betéteinek összege</t>
  </si>
  <si>
    <t>Ebből természetes személyek betéteinek összege</t>
  </si>
  <si>
    <t>Ebből nem természetes személyek betéteinek összege</t>
  </si>
  <si>
    <t>Ügyfelek darabszáma</t>
  </si>
  <si>
    <t>Ebből természetes személyek darabszáma</t>
  </si>
  <si>
    <t>Ebből nem természetes személyek darabszáma</t>
  </si>
  <si>
    <t>012</t>
  </si>
  <si>
    <t>BETET_2</t>
  </si>
  <si>
    <t>OBA által biztosított összesen (BETET_2_1 + BETET_2_2)</t>
  </si>
  <si>
    <t>013</t>
  </si>
  <si>
    <t>BETET_2_1</t>
  </si>
  <si>
    <t>Biztosított betétrészek a kártalanítási összeghatárig (BETET_2_1_1 + BETET_2_1_2)</t>
  </si>
  <si>
    <t>014</t>
  </si>
  <si>
    <t>BETET_2_1_1</t>
  </si>
  <si>
    <t>100.000 eurót meg nem haladó kártalanítási kötelezettséggel érintett ügyfelek betétei(BETET_2_1_1_1 + … + BETET_2_1_1_7)</t>
  </si>
  <si>
    <t>015</t>
  </si>
  <si>
    <t>BETET_2_1_1_1</t>
  </si>
  <si>
    <t>0 - 1.000 HUF</t>
  </si>
  <si>
    <t>016</t>
  </si>
  <si>
    <t>BETET_2_1_1_2</t>
  </si>
  <si>
    <t>1.001 - 100.000 HUF</t>
  </si>
  <si>
    <t>017</t>
  </si>
  <si>
    <t>BETET_2_1_1_3</t>
  </si>
  <si>
    <t>100.001- 1.000.000 HUF</t>
  </si>
  <si>
    <t>018</t>
  </si>
  <si>
    <t>BETET_2_1_1_4</t>
  </si>
  <si>
    <t>1.000.001 - 2.000.000 HUF</t>
  </si>
  <si>
    <t>019</t>
  </si>
  <si>
    <t>BETET_2_1_1_5</t>
  </si>
  <si>
    <t>2.000.001 - 5.000.000 HUF</t>
  </si>
  <si>
    <t>020</t>
  </si>
  <si>
    <t>BETET_2_1_1_6</t>
  </si>
  <si>
    <t>5 000.001- 15.000.000 HUF</t>
  </si>
  <si>
    <t>021</t>
  </si>
  <si>
    <t>BETET_2_1_1_7</t>
  </si>
  <si>
    <t>15.000.001 HUF - 100.000 EUR</t>
  </si>
  <si>
    <t>022</t>
  </si>
  <si>
    <t>BETET_2_1_2</t>
  </si>
  <si>
    <t>100.000 eurót meghaladó kártalanítási kötelezettséggel érintett ügyfelek betétei  (BETET_2_1_2_1 + BETET_2_1_2_2)</t>
  </si>
  <si>
    <t>023</t>
  </si>
  <si>
    <t>BETET_2_1_2_1</t>
  </si>
  <si>
    <t>100.000 - 150.000 EUR</t>
  </si>
  <si>
    <t>024</t>
  </si>
  <si>
    <t>BETET_2_1_2_2</t>
  </si>
  <si>
    <t>150.000 EUR felett</t>
  </si>
  <si>
    <t>025</t>
  </si>
  <si>
    <t>BETET_2_2</t>
  </si>
  <si>
    <t>Biztosított betétrészek a kártalanítási összeghatár felett</t>
  </si>
  <si>
    <t>026</t>
  </si>
  <si>
    <t>BETET_2_3</t>
  </si>
  <si>
    <t>Tájékoztató adat: Fióktelepnél elhelyezett biztosított betétrészek a kártalanítási összeghatárig</t>
  </si>
  <si>
    <t>Devizanemek szerinti megbontás</t>
  </si>
  <si>
    <t>Biztosított betétrészek a kártalanítási összeghatárig</t>
  </si>
  <si>
    <t>027</t>
  </si>
  <si>
    <t>BETET_3_1</t>
  </si>
  <si>
    <t>Teljes betétállomány (BETET_3_1_1 + BETET_3_1_2)</t>
  </si>
  <si>
    <t>028</t>
  </si>
  <si>
    <t>BETET_3_1_1</t>
  </si>
  <si>
    <t>HUF</t>
  </si>
  <si>
    <t>029</t>
  </si>
  <si>
    <t>BETET_3_1_2</t>
  </si>
  <si>
    <t>Deviza</t>
  </si>
  <si>
    <t>030</t>
  </si>
  <si>
    <t>BETET_3_2</t>
  </si>
  <si>
    <t>Külföldi fióktelepnél elhelyezett (BETET_3_2_1 + BETET_3_2_2)</t>
  </si>
  <si>
    <t>031</t>
  </si>
  <si>
    <t>BETET_3_2_1</t>
  </si>
  <si>
    <t>032</t>
  </si>
  <si>
    <t>BETET_3_2_2</t>
  </si>
  <si>
    <t>Jelmagyarázat:</t>
  </si>
  <si>
    <t>Automatikusan töltött cella</t>
  </si>
  <si>
    <t>Tilos</t>
  </si>
  <si>
    <t>Számmal töltendő</t>
  </si>
  <si>
    <t>2020. december 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</si>
</sst>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91">
    <xf numFmtId="0" fontId="0" fillId="0" borderId="0" xfId="0"/>
    <xf numFmtId="49" fontId="1" fillId="0" borderId="0" xfId="1" applyNumberFormat="1" applyFill="1"/>
    <xf numFmtId="0" fontId="1" fillId="0" borderId="0" xfId="1" applyFill="1"/>
    <xf numFmtId="49" fontId="1" fillId="0" borderId="0" xfId="1" applyNumberFormat="1" applyFill="1" applyAlignment="1">
      <alignment vertical="center"/>
    </xf>
    <xf numFmtId="0" fontId="1" fillId="0" borderId="0" xfId="1" applyFill="1" applyAlignment="1">
      <alignment wrapText="1"/>
    </xf>
    <xf numFmtId="0" fontId="1" fillId="0" borderId="0" xfId="1" applyFill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0" xfId="1"/>
    <xf numFmtId="0" fontId="3" fillId="0" borderId="0" xfId="1" applyFont="1" applyAlignment="1">
      <alignment horizontal="center" vertical="center"/>
    </xf>
    <xf numFmtId="0" fontId="3" fillId="0" borderId="0" xfId="1" applyFont="1"/>
    <xf numFmtId="49" fontId="4" fillId="0" borderId="0" xfId="1" applyNumberFormat="1" applyFont="1" applyFill="1"/>
    <xf numFmtId="0" fontId="4" fillId="0" borderId="0" xfId="1" applyFont="1" applyFill="1"/>
    <xf numFmtId="49" fontId="4" fillId="0" borderId="0" xfId="1" applyNumberFormat="1" applyFont="1" applyFill="1" applyAlignment="1">
      <alignment vertical="center"/>
    </xf>
    <xf numFmtId="0" fontId="4" fillId="0" borderId="0" xfId="1" applyFont="1" applyFill="1" applyAlignment="1">
      <alignment wrapText="1"/>
    </xf>
    <xf numFmtId="0" fontId="4" fillId="0" borderId="0" xfId="1" applyFont="1" applyFill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/>
    <xf numFmtId="0" fontId="5" fillId="0" borderId="0" xfId="1" applyFont="1" applyFill="1" applyAlignment="1">
      <alignment wrapText="1"/>
    </xf>
    <xf numFmtId="0" fontId="5" fillId="0" borderId="0" xfId="1" applyFont="1" applyFill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/>
    <xf numFmtId="49" fontId="5" fillId="0" borderId="0" xfId="1" applyNumberFormat="1" applyFont="1" applyFill="1" applyAlignment="1">
      <alignment horizontal="right"/>
    </xf>
    <xf numFmtId="0" fontId="2" fillId="0" borderId="0" xfId="1" applyFont="1" applyBorder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vertical="center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49" fontId="2" fillId="0" borderId="13" xfId="1" applyNumberFormat="1" applyFont="1" applyBorder="1" applyAlignment="1">
      <alignment vertical="center"/>
    </xf>
    <xf numFmtId="0" fontId="2" fillId="0" borderId="6" xfId="1" applyFont="1" applyBorder="1" applyAlignment="1">
      <alignment vertical="center"/>
    </xf>
    <xf numFmtId="0" fontId="2" fillId="0" borderId="6" xfId="1" applyFont="1" applyFill="1" applyBorder="1" applyAlignment="1">
      <alignment vertical="center" wrapText="1"/>
    </xf>
    <xf numFmtId="3" fontId="2" fillId="2" borderId="14" xfId="1" applyNumberFormat="1" applyFont="1" applyFill="1" applyBorder="1" applyAlignment="1">
      <alignment horizontal="right" vertical="center"/>
    </xf>
    <xf numFmtId="3" fontId="2" fillId="2" borderId="15" xfId="1" applyNumberFormat="1" applyFont="1" applyFill="1" applyBorder="1" applyAlignment="1">
      <alignment horizontal="right" vertical="center"/>
    </xf>
    <xf numFmtId="3" fontId="2" fillId="2" borderId="16" xfId="1" applyNumberFormat="1" applyFont="1" applyFill="1" applyBorder="1" applyAlignment="1">
      <alignment horizontal="right" vertical="center"/>
    </xf>
    <xf numFmtId="49" fontId="1" fillId="0" borderId="17" xfId="1" applyNumberFormat="1" applyBorder="1" applyAlignment="1">
      <alignment vertical="center"/>
    </xf>
    <xf numFmtId="0" fontId="1" fillId="0" borderId="17" xfId="1" applyFont="1" applyBorder="1" applyAlignment="1">
      <alignment vertical="center"/>
    </xf>
    <xf numFmtId="0" fontId="6" fillId="0" borderId="17" xfId="1" applyFont="1" applyBorder="1" applyAlignment="1">
      <alignment vertical="center" wrapText="1"/>
    </xf>
    <xf numFmtId="3" fontId="1" fillId="2" borderId="18" xfId="1" applyNumberFormat="1" applyFill="1" applyBorder="1" applyAlignment="1">
      <alignment horizontal="right" vertical="center"/>
    </xf>
    <xf numFmtId="3" fontId="1" fillId="0" borderId="19" xfId="1" applyNumberFormat="1" applyBorder="1" applyAlignment="1">
      <alignment horizontal="right" vertical="center"/>
    </xf>
    <xf numFmtId="3" fontId="1" fillId="0" borderId="20" xfId="1" applyNumberFormat="1" applyBorder="1" applyAlignment="1">
      <alignment horizontal="right" vertical="center"/>
    </xf>
    <xf numFmtId="0" fontId="7" fillId="0" borderId="0" xfId="1" applyFont="1" applyAlignment="1">
      <alignment horizontal="center" vertical="center"/>
    </xf>
    <xf numFmtId="0" fontId="1" fillId="0" borderId="0" xfId="1" applyAlignment="1">
      <alignment vertical="center"/>
    </xf>
    <xf numFmtId="49" fontId="2" fillId="0" borderId="17" xfId="1" applyNumberFormat="1" applyFont="1" applyBorder="1" applyAlignment="1">
      <alignment vertical="center"/>
    </xf>
    <xf numFmtId="0" fontId="2" fillId="0" borderId="17" xfId="1" applyFont="1" applyBorder="1" applyAlignment="1">
      <alignment vertical="center"/>
    </xf>
    <xf numFmtId="0" fontId="2" fillId="0" borderId="17" xfId="1" applyFont="1" applyFill="1" applyBorder="1" applyAlignment="1">
      <alignment vertical="center" wrapText="1"/>
    </xf>
    <xf numFmtId="3" fontId="2" fillId="2" borderId="21" xfId="1" applyNumberFormat="1" applyFont="1" applyFill="1" applyBorder="1" applyAlignment="1">
      <alignment horizontal="right" vertical="center"/>
    </xf>
    <xf numFmtId="3" fontId="2" fillId="2" borderId="22" xfId="1" applyNumberFormat="1" applyFont="1" applyFill="1" applyBorder="1" applyAlignment="1">
      <alignment horizontal="right" vertical="center"/>
    </xf>
    <xf numFmtId="3" fontId="2" fillId="2" borderId="23" xfId="1" applyNumberFormat="1" applyFont="1" applyFill="1" applyBorder="1" applyAlignment="1">
      <alignment horizontal="right" vertical="center"/>
    </xf>
    <xf numFmtId="3" fontId="2" fillId="0" borderId="22" xfId="1" applyNumberFormat="1" applyFont="1" applyFill="1" applyBorder="1" applyAlignment="1">
      <alignment horizontal="right" vertical="center"/>
    </xf>
    <xf numFmtId="3" fontId="2" fillId="0" borderId="23" xfId="1" applyNumberFormat="1" applyFont="1" applyFill="1" applyBorder="1" applyAlignment="1">
      <alignment horizontal="right" vertical="center"/>
    </xf>
    <xf numFmtId="0" fontId="1" fillId="0" borderId="17" xfId="1" applyBorder="1" applyAlignment="1">
      <alignment vertical="center"/>
    </xf>
    <xf numFmtId="0" fontId="1" fillId="0" borderId="17" xfId="1" applyBorder="1" applyAlignment="1">
      <alignment vertical="center" wrapText="1"/>
    </xf>
    <xf numFmtId="3" fontId="1" fillId="2" borderId="19" xfId="1" applyNumberFormat="1" applyFill="1" applyBorder="1" applyAlignment="1">
      <alignment horizontal="right" vertical="center"/>
    </xf>
    <xf numFmtId="3" fontId="1" fillId="2" borderId="20" xfId="1" applyNumberFormat="1" applyFill="1" applyBorder="1" applyAlignment="1">
      <alignment horizontal="right" vertical="center"/>
    </xf>
    <xf numFmtId="3" fontId="1" fillId="3" borderId="19" xfId="1" applyNumberFormat="1" applyFill="1" applyBorder="1" applyAlignment="1">
      <alignment horizontal="right" vertical="center"/>
    </xf>
    <xf numFmtId="3" fontId="1" fillId="3" borderId="20" xfId="1" applyNumberFormat="1" applyFill="1" applyBorder="1" applyAlignment="1">
      <alignment horizontal="right" vertical="center"/>
    </xf>
    <xf numFmtId="0" fontId="2" fillId="0" borderId="17" xfId="1" applyFont="1" applyBorder="1" applyAlignment="1">
      <alignment vertical="center" wrapText="1"/>
    </xf>
    <xf numFmtId="3" fontId="2" fillId="2" borderId="18" xfId="1" applyNumberFormat="1" applyFont="1" applyFill="1" applyBorder="1" applyAlignment="1">
      <alignment horizontal="right" vertical="center"/>
    </xf>
    <xf numFmtId="3" fontId="2" fillId="2" borderId="19" xfId="1" applyNumberFormat="1" applyFont="1" applyFill="1" applyBorder="1" applyAlignment="1">
      <alignment horizontal="right" vertical="center"/>
    </xf>
    <xf numFmtId="3" fontId="2" fillId="2" borderId="20" xfId="1" applyNumberFormat="1" applyFont="1" applyFill="1" applyBorder="1" applyAlignment="1">
      <alignment horizontal="right" vertical="center"/>
    </xf>
    <xf numFmtId="3" fontId="2" fillId="0" borderId="19" xfId="1" applyNumberFormat="1" applyFont="1" applyFill="1" applyBorder="1" applyAlignment="1">
      <alignment horizontal="right" vertical="center"/>
    </xf>
    <xf numFmtId="3" fontId="2" fillId="0" borderId="20" xfId="1" applyNumberFormat="1" applyFont="1" applyFill="1" applyBorder="1" applyAlignment="1">
      <alignment horizontal="right" vertical="center"/>
    </xf>
    <xf numFmtId="49" fontId="1" fillId="0" borderId="24" xfId="1" applyNumberFormat="1" applyBorder="1" applyAlignment="1">
      <alignment vertical="center"/>
    </xf>
    <xf numFmtId="0" fontId="1" fillId="0" borderId="24" xfId="1" applyBorder="1" applyAlignment="1">
      <alignment vertical="center"/>
    </xf>
    <xf numFmtId="0" fontId="1" fillId="0" borderId="24" xfId="1" applyBorder="1" applyAlignment="1">
      <alignment vertical="center" wrapText="1"/>
    </xf>
    <xf numFmtId="3" fontId="1" fillId="2" borderId="25" xfId="1" applyNumberFormat="1" applyFill="1" applyBorder="1" applyAlignment="1">
      <alignment horizontal="right" vertical="center"/>
    </xf>
    <xf numFmtId="3" fontId="1" fillId="0" borderId="26" xfId="1" applyNumberFormat="1" applyBorder="1" applyAlignment="1">
      <alignment horizontal="right" vertical="center"/>
    </xf>
    <xf numFmtId="3" fontId="1" fillId="0" borderId="27" xfId="1" applyNumberFormat="1" applyBorder="1" applyAlignment="1">
      <alignment horizontal="right" vertical="center"/>
    </xf>
    <xf numFmtId="3" fontId="1" fillId="3" borderId="26" xfId="1" applyNumberFormat="1" applyFill="1" applyBorder="1" applyAlignment="1">
      <alignment horizontal="right" vertical="center"/>
    </xf>
    <xf numFmtId="3" fontId="1" fillId="3" borderId="27" xfId="1" applyNumberFormat="1" applyFill="1" applyBorder="1" applyAlignment="1">
      <alignment horizontal="right" vertical="center"/>
    </xf>
    <xf numFmtId="49" fontId="1" fillId="4" borderId="0" xfId="1" applyNumberFormat="1" applyFill="1" applyBorder="1" applyAlignment="1">
      <alignment vertical="center"/>
    </xf>
    <xf numFmtId="0" fontId="1" fillId="4" borderId="0" xfId="1" applyFill="1" applyBorder="1" applyAlignment="1">
      <alignment vertical="center"/>
    </xf>
    <xf numFmtId="0" fontId="2" fillId="0" borderId="0" xfId="1" applyFont="1" applyBorder="1" applyAlignment="1">
      <alignment vertical="center" wrapText="1"/>
    </xf>
    <xf numFmtId="0" fontId="1" fillId="0" borderId="0" xfId="1" applyBorder="1" applyAlignment="1">
      <alignment horizontal="center" vertical="center"/>
    </xf>
    <xf numFmtId="49" fontId="2" fillId="4" borderId="28" xfId="1" applyNumberFormat="1" applyFont="1" applyFill="1" applyBorder="1" applyAlignment="1">
      <alignment vertical="center" wrapText="1"/>
    </xf>
    <xf numFmtId="0" fontId="2" fillId="4" borderId="0" xfId="1" applyFont="1" applyFill="1" applyBorder="1" applyAlignment="1">
      <alignment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29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49" fontId="2" fillId="4" borderId="0" xfId="1" applyNumberFormat="1" applyFont="1" applyFill="1" applyBorder="1" applyAlignment="1">
      <alignment vertical="center" wrapText="1"/>
    </xf>
    <xf numFmtId="0" fontId="2" fillId="0" borderId="30" xfId="1" applyFont="1" applyFill="1" applyBorder="1" applyAlignment="1">
      <alignment horizontal="center" vertical="center" wrapText="1"/>
    </xf>
    <xf numFmtId="0" fontId="2" fillId="0" borderId="31" xfId="1" applyFont="1" applyBorder="1" applyAlignment="1">
      <alignment horizontal="center" vertical="center" wrapText="1"/>
    </xf>
    <xf numFmtId="0" fontId="2" fillId="0" borderId="32" xfId="1" applyFont="1" applyBorder="1" applyAlignment="1">
      <alignment horizontal="center" vertical="center" wrapText="1"/>
    </xf>
    <xf numFmtId="0" fontId="2" fillId="0" borderId="33" xfId="1" applyFont="1" applyBorder="1" applyAlignment="1">
      <alignment horizontal="center" vertical="center" wrapText="1"/>
    </xf>
    <xf numFmtId="49" fontId="2" fillId="0" borderId="34" xfId="1" applyNumberFormat="1" applyFont="1" applyBorder="1" applyAlignment="1">
      <alignment vertical="center"/>
    </xf>
    <xf numFmtId="0" fontId="2" fillId="0" borderId="34" xfId="1" applyFont="1" applyBorder="1" applyAlignment="1">
      <alignment vertical="center"/>
    </xf>
    <xf numFmtId="0" fontId="2" fillId="0" borderId="34" xfId="1" applyFont="1" applyBorder="1" applyAlignment="1">
      <alignment vertical="center" wrapText="1"/>
    </xf>
    <xf numFmtId="3" fontId="2" fillId="2" borderId="35" xfId="1" applyNumberFormat="1" applyFont="1" applyFill="1" applyBorder="1" applyAlignment="1">
      <alignment horizontal="right" vertical="center"/>
    </xf>
    <xf numFmtId="3" fontId="2" fillId="2" borderId="36" xfId="1" applyNumberFormat="1" applyFont="1" applyFill="1" applyBorder="1" applyAlignment="1">
      <alignment horizontal="right" vertical="center"/>
    </xf>
    <xf numFmtId="3" fontId="2" fillId="2" borderId="37" xfId="1" applyNumberFormat="1" applyFont="1" applyFill="1" applyBorder="1" applyAlignment="1">
      <alignment horizontal="right" vertical="center"/>
    </xf>
    <xf numFmtId="3" fontId="2" fillId="2" borderId="38" xfId="1" applyNumberFormat="1" applyFont="1" applyFill="1" applyBorder="1" applyAlignment="1">
      <alignment horizontal="right" vertical="center"/>
    </xf>
    <xf numFmtId="0" fontId="2" fillId="0" borderId="13" xfId="1" applyFont="1" applyBorder="1" applyAlignment="1">
      <alignment vertical="center"/>
    </xf>
    <xf numFmtId="3" fontId="2" fillId="2" borderId="39" xfId="1" applyNumberFormat="1" applyFont="1" applyFill="1" applyBorder="1" applyAlignment="1">
      <alignment horizontal="right" vertical="center"/>
    </xf>
    <xf numFmtId="49" fontId="1" fillId="0" borderId="17" xfId="1" applyNumberFormat="1" applyFont="1" applyBorder="1" applyAlignment="1">
      <alignment vertical="center"/>
    </xf>
    <xf numFmtId="0" fontId="1" fillId="0" borderId="13" xfId="1" applyFont="1" applyBorder="1" applyAlignment="1">
      <alignment vertical="center"/>
    </xf>
    <xf numFmtId="0" fontId="1" fillId="0" borderId="17" xfId="1" applyFont="1" applyFill="1" applyBorder="1" applyAlignment="1">
      <alignment vertical="center" wrapText="1"/>
    </xf>
    <xf numFmtId="3" fontId="1" fillId="2" borderId="39" xfId="1" applyNumberFormat="1" applyFont="1" applyFill="1" applyBorder="1" applyAlignment="1">
      <alignment horizontal="right" vertical="center"/>
    </xf>
    <xf numFmtId="3" fontId="1" fillId="2" borderId="19" xfId="1" applyNumberFormat="1" applyFont="1" applyFill="1" applyBorder="1" applyAlignment="1">
      <alignment horizontal="right" vertical="center"/>
    </xf>
    <xf numFmtId="3" fontId="1" fillId="2" borderId="20" xfId="1" applyNumberFormat="1" applyFont="1" applyFill="1" applyBorder="1" applyAlignment="1">
      <alignment horizontal="right" vertical="center"/>
    </xf>
    <xf numFmtId="3" fontId="1" fillId="2" borderId="39" xfId="1" applyNumberFormat="1" applyFill="1" applyBorder="1" applyAlignment="1">
      <alignment horizontal="right" vertical="center"/>
    </xf>
    <xf numFmtId="49" fontId="1" fillId="0" borderId="40" xfId="1" applyNumberFormat="1" applyFont="1" applyBorder="1" applyAlignment="1">
      <alignment vertical="center"/>
    </xf>
    <xf numFmtId="0" fontId="1" fillId="0" borderId="40" xfId="1" applyFont="1" applyFill="1" applyBorder="1" applyAlignment="1">
      <alignment vertical="center" wrapText="1"/>
    </xf>
    <xf numFmtId="3" fontId="1" fillId="2" borderId="41" xfId="1" applyNumberFormat="1" applyFont="1" applyFill="1" applyBorder="1" applyAlignment="1">
      <alignment horizontal="right" vertical="center"/>
    </xf>
    <xf numFmtId="3" fontId="1" fillId="2" borderId="42" xfId="1" applyNumberFormat="1" applyFont="1" applyFill="1" applyBorder="1" applyAlignment="1">
      <alignment horizontal="right" vertical="center"/>
    </xf>
    <xf numFmtId="3" fontId="1" fillId="2" borderId="18" xfId="1" applyNumberFormat="1" applyFont="1" applyFill="1" applyBorder="1" applyAlignment="1">
      <alignment horizontal="right" vertical="center"/>
    </xf>
    <xf numFmtId="3" fontId="1" fillId="0" borderId="41" xfId="1" applyNumberFormat="1" applyFont="1" applyBorder="1" applyAlignment="1">
      <alignment horizontal="right" vertical="center"/>
    </xf>
    <xf numFmtId="3" fontId="1" fillId="0" borderId="42" xfId="1" applyNumberFormat="1" applyFont="1" applyBorder="1" applyAlignment="1">
      <alignment horizontal="right" vertical="center"/>
    </xf>
    <xf numFmtId="3" fontId="1" fillId="2" borderId="14" xfId="1" applyNumberFormat="1" applyFont="1" applyFill="1" applyBorder="1" applyAlignment="1">
      <alignment horizontal="right" vertical="center"/>
    </xf>
    <xf numFmtId="3" fontId="2" fillId="0" borderId="19" xfId="1" applyNumberFormat="1" applyFont="1" applyBorder="1" applyAlignment="1">
      <alignment horizontal="right" vertical="center"/>
    </xf>
    <xf numFmtId="3" fontId="2" fillId="0" borderId="20" xfId="1" applyNumberFormat="1" applyFont="1" applyBorder="1" applyAlignment="1">
      <alignment horizontal="right" vertical="center"/>
    </xf>
    <xf numFmtId="49" fontId="2" fillId="0" borderId="24" xfId="1" applyNumberFormat="1" applyFont="1" applyBorder="1" applyAlignment="1">
      <alignment vertical="center"/>
    </xf>
    <xf numFmtId="0" fontId="2" fillId="0" borderId="24" xfId="1" applyFont="1" applyBorder="1" applyAlignment="1">
      <alignment vertical="center"/>
    </xf>
    <xf numFmtId="0" fontId="2" fillId="0" borderId="24" xfId="1" applyFont="1" applyBorder="1" applyAlignment="1">
      <alignment vertical="center" wrapText="1"/>
    </xf>
    <xf numFmtId="3" fontId="2" fillId="2" borderId="43" xfId="1" applyNumberFormat="1" applyFont="1" applyFill="1" applyBorder="1" applyAlignment="1">
      <alignment horizontal="right" vertical="center"/>
    </xf>
    <xf numFmtId="3" fontId="2" fillId="0" borderId="26" xfId="1" applyNumberFormat="1" applyFont="1" applyBorder="1" applyAlignment="1">
      <alignment horizontal="right" vertical="center"/>
    </xf>
    <xf numFmtId="3" fontId="2" fillId="0" borderId="27" xfId="1" applyNumberFormat="1" applyFont="1" applyBorder="1" applyAlignment="1">
      <alignment horizontal="right" vertical="center"/>
    </xf>
    <xf numFmtId="3" fontId="2" fillId="2" borderId="25" xfId="1" applyNumberFormat="1" applyFont="1" applyFill="1" applyBorder="1" applyAlignment="1">
      <alignment horizontal="right" vertical="center"/>
    </xf>
    <xf numFmtId="49" fontId="1" fillId="4" borderId="0" xfId="1" applyNumberFormat="1" applyFill="1" applyBorder="1"/>
    <xf numFmtId="0" fontId="1" fillId="4" borderId="0" xfId="1" applyFill="1" applyBorder="1"/>
    <xf numFmtId="0" fontId="1" fillId="4" borderId="0" xfId="1" applyFill="1" applyBorder="1" applyAlignment="1">
      <alignment vertical="center" wrapText="1"/>
    </xf>
    <xf numFmtId="0" fontId="1" fillId="0" borderId="0" xfId="1" applyFill="1" applyBorder="1" applyAlignment="1">
      <alignment horizontal="center" vertical="center"/>
    </xf>
    <xf numFmtId="0" fontId="1" fillId="0" borderId="0" xfId="1" applyFill="1" applyBorder="1"/>
    <xf numFmtId="0" fontId="2" fillId="0" borderId="30" xfId="1" applyFont="1" applyBorder="1" applyAlignment="1">
      <alignment horizontal="center" vertical="center" wrapText="1"/>
    </xf>
    <xf numFmtId="0" fontId="2" fillId="0" borderId="31" xfId="1" applyFont="1" applyFill="1" applyBorder="1" applyAlignment="1">
      <alignment horizontal="center" vertical="center" wrapText="1"/>
    </xf>
    <xf numFmtId="49" fontId="2" fillId="0" borderId="35" xfId="1" applyNumberFormat="1" applyFont="1" applyFill="1" applyBorder="1" applyAlignment="1">
      <alignment vertical="center"/>
    </xf>
    <xf numFmtId="0" fontId="2" fillId="0" borderId="36" xfId="1" applyFont="1" applyFill="1" applyBorder="1" applyAlignment="1">
      <alignment vertical="center"/>
    </xf>
    <xf numFmtId="0" fontId="2" fillId="0" borderId="37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49" fontId="1" fillId="0" borderId="39" xfId="1" applyNumberFormat="1" applyFill="1" applyBorder="1" applyAlignment="1">
      <alignment vertical="center"/>
    </xf>
    <xf numFmtId="0" fontId="1" fillId="0" borderId="19" xfId="1" applyFill="1" applyBorder="1" applyAlignment="1">
      <alignment vertical="center"/>
    </xf>
    <xf numFmtId="0" fontId="1" fillId="0" borderId="20" xfId="1" applyFill="1" applyBorder="1" applyAlignment="1">
      <alignment vertical="center" wrapText="1"/>
    </xf>
    <xf numFmtId="3" fontId="1" fillId="0" borderId="19" xfId="1" applyNumberFormat="1" applyFill="1" applyBorder="1" applyAlignment="1">
      <alignment horizontal="right" vertical="center"/>
    </xf>
    <xf numFmtId="0" fontId="1" fillId="0" borderId="20" xfId="1" applyFill="1" applyBorder="1" applyAlignment="1">
      <alignment vertical="center"/>
    </xf>
    <xf numFmtId="0" fontId="1" fillId="0" borderId="0" xfId="1" applyFill="1" applyBorder="1" applyAlignment="1">
      <alignment vertical="center"/>
    </xf>
    <xf numFmtId="49" fontId="2" fillId="0" borderId="39" xfId="1" applyNumberFormat="1" applyFont="1" applyFill="1" applyBorder="1" applyAlignment="1">
      <alignment vertical="center"/>
    </xf>
    <xf numFmtId="0" fontId="2" fillId="0" borderId="19" xfId="1" applyFont="1" applyFill="1" applyBorder="1" applyAlignment="1">
      <alignment vertical="center"/>
    </xf>
    <xf numFmtId="0" fontId="2" fillId="0" borderId="20" xfId="1" applyFont="1" applyFill="1" applyBorder="1" applyAlignment="1">
      <alignment vertical="center" wrapText="1"/>
    </xf>
    <xf numFmtId="0" fontId="1" fillId="0" borderId="20" xfId="1" applyFill="1" applyBorder="1" applyAlignment="1">
      <alignment horizontal="center" vertical="center"/>
    </xf>
    <xf numFmtId="49" fontId="1" fillId="0" borderId="43" xfId="1" applyNumberFormat="1" applyFill="1" applyBorder="1" applyAlignment="1">
      <alignment vertical="center"/>
    </xf>
    <xf numFmtId="0" fontId="1" fillId="0" borderId="26" xfId="1" applyFill="1" applyBorder="1" applyAlignment="1">
      <alignment vertical="center"/>
    </xf>
    <xf numFmtId="0" fontId="1" fillId="0" borderId="27" xfId="1" applyFill="1" applyBorder="1" applyAlignment="1">
      <alignment vertical="center" wrapText="1"/>
    </xf>
    <xf numFmtId="3" fontId="1" fillId="2" borderId="43" xfId="1" applyNumberFormat="1" applyFill="1" applyBorder="1" applyAlignment="1">
      <alignment horizontal="right" vertical="center"/>
    </xf>
    <xf numFmtId="3" fontId="1" fillId="0" borderId="26" xfId="1" applyNumberFormat="1" applyFill="1" applyBorder="1" applyAlignment="1">
      <alignment horizontal="right" vertical="center"/>
    </xf>
    <xf numFmtId="0" fontId="1" fillId="0" borderId="27" xfId="1" applyFill="1" applyBorder="1" applyAlignment="1">
      <alignment horizontal="center" vertical="center"/>
    </xf>
    <xf numFmtId="49" fontId="1" fillId="0" borderId="0" xfId="1" applyNumberFormat="1"/>
    <xf numFmtId="49" fontId="2" fillId="0" borderId="0" xfId="1" applyNumberFormat="1" applyFont="1" applyAlignment="1">
      <alignment vertical="center"/>
    </xf>
    <xf numFmtId="0" fontId="1" fillId="0" borderId="0" xfId="1" applyAlignment="1">
      <alignment wrapText="1"/>
    </xf>
    <xf numFmtId="49" fontId="1" fillId="2" borderId="19" xfId="1" applyNumberFormat="1" applyFill="1" applyBorder="1"/>
    <xf numFmtId="49" fontId="1" fillId="3" borderId="19" xfId="1" applyNumberFormat="1" applyFill="1" applyBorder="1" applyAlignment="1">
      <alignment vertical="center"/>
    </xf>
    <xf numFmtId="49" fontId="1" fillId="0" borderId="19" xfId="1" applyNumberFormat="1" applyBorder="1" applyAlignment="1">
      <alignment vertical="center"/>
    </xf>
    <xf numFmtId="49" fontId="1" fillId="0" borderId="0" xfId="1" applyNumberFormat="1" applyAlignment="1">
      <alignment vertical="center"/>
    </xf>
    <xf numFmtId="0" fontId="7" fillId="0" borderId="0" xfId="1" applyFont="1" applyFill="1" applyAlignment="1">
      <alignment horizontal="center" vertical="center"/>
    </xf>
    <xf numFmtId="3" fontId="2" fillId="0" borderId="27" xfId="1" applyNumberFormat="1" applyFont="1" applyFill="1" applyBorder="1" applyAlignment="1">
      <alignment horizontal="right" vertical="center"/>
    </xf>
    <xf numFmtId="0" fontId="1" fillId="0" borderId="0" xfId="1" applyFill="1" applyBorder="1" applyAlignment="1">
      <alignment horizontal="center"/>
    </xf>
    <xf numFmtId="0" fontId="8" fillId="0" borderId="0" xfId="1" applyFont="1" applyFill="1" applyAlignment="1">
      <alignment horizontal="center" vertical="center"/>
    </xf>
    <xf numFmtId="0" fontId="1" fillId="0" borderId="17" xfId="1" applyFill="1" applyBorder="1" applyAlignment="1">
      <alignment vertical="center" wrapText="1"/>
    </xf>
    <xf numFmtId="0" fontId="1" fillId="0" borderId="0" xfId="1" applyFont="1" applyFill="1" applyAlignment="1">
      <alignment horizontal="center" vertical="center"/>
    </xf>
    <xf numFmtId="49" fontId="5" fillId="0" borderId="0" xfId="1" applyNumberFormat="1" applyFont="1" applyFill="1" applyAlignment="1">
      <alignment horizontal="right"/>
    </xf>
    <xf numFmtId="49" fontId="3" fillId="0" borderId="0" xfId="1" applyNumberFormat="1" applyFont="1" applyFill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 wrapText="1"/>
    </xf>
    <xf numFmtId="0" fontId="2" fillId="0" borderId="3" xfId="1" applyFont="1" applyFill="1" applyBorder="1" applyAlignment="1">
      <alignment horizontal="center" wrapText="1"/>
    </xf>
    <xf numFmtId="49" fontId="2" fillId="0" borderId="4" xfId="1" applyNumberFormat="1" applyFont="1" applyBorder="1" applyAlignment="1">
      <alignment horizontal="center" vertical="center"/>
    </xf>
    <xf numFmtId="49" fontId="2" fillId="0" borderId="6" xfId="1" applyNumberFormat="1" applyFont="1" applyBorder="1" applyAlignment="1">
      <alignment horizontal="center" vertical="center"/>
    </xf>
    <xf numFmtId="49" fontId="2" fillId="0" borderId="11" xfId="1" applyNumberFormat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</cellXfs>
  <cellStyles count="2">
    <cellStyle name="Normal" xfId="0" builtinId="0"/>
    <cellStyle name="Normal 2" xfId="1" xr:uid="{F7ED08DF-714C-4163-A9B1-2EC22B828A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372969</xdr:colOff>
      <xdr:row>3</xdr:row>
      <xdr:rowOff>143288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83FE0AF-EF2B-479E-BD1D-6ABC9B1C19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27144" cy="8068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9769B-9B16-482A-BC6B-691B663CB095}">
  <sheetPr>
    <pageSetUpPr fitToPage="1"/>
  </sheetPr>
  <dimension ref="A1:S55"/>
  <sheetViews>
    <sheetView tabSelected="1" zoomScale="70" zoomScaleNormal="70" workbookViewId="0">
      <selection activeCell="D5" sqref="D5"/>
    </sheetView>
  </sheetViews>
  <sheetFormatPr defaultColWidth="9.1796875" defaultRowHeight="14.5" x14ac:dyDescent="0.35"/>
  <cols>
    <col min="1" max="1" width="9.7265625" style="155" customWidth="1"/>
    <col min="2" max="2" width="15.1796875" style="7" customWidth="1"/>
    <col min="3" max="3" width="45.1796875" style="161" customWidth="1"/>
    <col min="4" max="4" width="25.453125" style="157" customWidth="1"/>
    <col min="5" max="9" width="22" style="6" customWidth="1"/>
    <col min="10" max="11" width="22.26953125" style="6" customWidth="1"/>
    <col min="12" max="15" width="22.453125" style="6" customWidth="1"/>
    <col min="16" max="18" width="16.453125" style="6" customWidth="1"/>
    <col min="19" max="19" width="6.1796875" style="7" customWidth="1"/>
    <col min="20" max="16384" width="9.1796875" style="7"/>
  </cols>
  <sheetData>
    <row r="1" spans="1:18" x14ac:dyDescent="0.35">
      <c r="A1" s="1"/>
      <c r="B1" s="2"/>
      <c r="C1" s="3"/>
      <c r="D1" s="4"/>
      <c r="E1" s="5"/>
      <c r="F1" s="5"/>
      <c r="G1" s="5"/>
      <c r="H1" s="5"/>
      <c r="I1" s="5"/>
      <c r="J1" s="5"/>
      <c r="K1" s="5"/>
      <c r="L1" s="5"/>
      <c r="M1" s="5"/>
    </row>
    <row r="2" spans="1:18" s="9" customFormat="1" ht="18.5" x14ac:dyDescent="0.45">
      <c r="A2" s="169" t="s">
        <v>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8"/>
      <c r="O2" s="8"/>
      <c r="P2" s="8"/>
      <c r="Q2" s="8"/>
      <c r="R2" s="8"/>
    </row>
    <row r="3" spans="1:18" s="9" customFormat="1" ht="18.5" x14ac:dyDescent="0.45">
      <c r="A3" s="169" t="s">
        <v>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8"/>
      <c r="O3" s="8"/>
      <c r="P3" s="8"/>
      <c r="Q3" s="8"/>
      <c r="R3" s="8"/>
    </row>
    <row r="4" spans="1:18" s="16" customFormat="1" ht="13" x14ac:dyDescent="0.3">
      <c r="A4" s="10"/>
      <c r="B4" s="11"/>
      <c r="C4" s="12"/>
      <c r="D4" s="13"/>
      <c r="E4" s="14"/>
      <c r="F4" s="14"/>
      <c r="G4" s="14"/>
      <c r="H4" s="14"/>
      <c r="I4" s="14"/>
      <c r="J4" s="14"/>
      <c r="K4" s="14"/>
      <c r="L4" s="14"/>
      <c r="M4" s="14"/>
      <c r="N4" s="15"/>
      <c r="O4" s="15"/>
      <c r="P4" s="15"/>
      <c r="Q4" s="15"/>
      <c r="R4" s="15"/>
    </row>
    <row r="5" spans="1:18" s="20" customFormat="1" ht="13" x14ac:dyDescent="0.3">
      <c r="A5" s="168" t="s">
        <v>2</v>
      </c>
      <c r="B5" s="168"/>
      <c r="C5" s="168"/>
      <c r="D5" s="17"/>
      <c r="E5" s="18"/>
      <c r="F5" s="18"/>
      <c r="G5" s="18"/>
      <c r="H5" s="18"/>
      <c r="I5" s="18"/>
      <c r="J5" s="18"/>
      <c r="K5" s="18"/>
      <c r="L5" s="18"/>
      <c r="M5" s="18"/>
      <c r="N5" s="19"/>
      <c r="O5" s="19"/>
      <c r="P5" s="19"/>
      <c r="Q5" s="19"/>
      <c r="R5" s="19"/>
    </row>
    <row r="6" spans="1:18" s="20" customFormat="1" ht="13" x14ac:dyDescent="0.3">
      <c r="A6" s="168" t="s">
        <v>3</v>
      </c>
      <c r="B6" s="168"/>
      <c r="C6" s="168"/>
      <c r="D6" s="17"/>
      <c r="E6" s="18"/>
      <c r="F6" s="18"/>
      <c r="G6" s="18"/>
      <c r="H6" s="18"/>
      <c r="I6" s="18"/>
      <c r="J6" s="18"/>
      <c r="K6" s="18"/>
      <c r="L6" s="18"/>
      <c r="M6" s="18"/>
      <c r="N6" s="19"/>
      <c r="O6" s="19"/>
      <c r="P6" s="19"/>
      <c r="Q6" s="19"/>
      <c r="R6" s="19"/>
    </row>
    <row r="7" spans="1:18" s="20" customFormat="1" ht="13" x14ac:dyDescent="0.3">
      <c r="A7" s="168" t="s">
        <v>4</v>
      </c>
      <c r="B7" s="168"/>
      <c r="C7" s="168"/>
      <c r="D7" s="17" t="s">
        <v>130</v>
      </c>
      <c r="E7" s="18"/>
      <c r="F7" s="18"/>
      <c r="G7" s="18"/>
      <c r="H7" s="18"/>
      <c r="I7" s="18"/>
      <c r="J7" s="18"/>
      <c r="K7" s="18"/>
      <c r="L7" s="18"/>
      <c r="M7" s="18"/>
      <c r="N7" s="19"/>
      <c r="O7" s="19"/>
      <c r="P7" s="19"/>
      <c r="Q7" s="19"/>
      <c r="R7" s="19"/>
    </row>
    <row r="8" spans="1:18" s="20" customFormat="1" ht="13.5" thickBot="1" x14ac:dyDescent="0.35">
      <c r="A8" s="168" t="s">
        <v>5</v>
      </c>
      <c r="B8" s="168"/>
      <c r="C8" s="168"/>
      <c r="D8" s="17" t="s">
        <v>6</v>
      </c>
      <c r="E8" s="18"/>
      <c r="F8" s="18"/>
      <c r="G8" s="18"/>
      <c r="H8" s="18"/>
      <c r="I8" s="18"/>
      <c r="J8" s="18"/>
      <c r="K8" s="18"/>
      <c r="L8" s="18"/>
      <c r="M8" s="18"/>
      <c r="N8" s="19"/>
      <c r="O8" s="19"/>
      <c r="P8" s="19"/>
      <c r="Q8" s="19"/>
      <c r="R8" s="19"/>
    </row>
    <row r="9" spans="1:18" s="20" customFormat="1" ht="15" thickBot="1" x14ac:dyDescent="0.4">
      <c r="A9" s="21"/>
      <c r="B9" s="21"/>
      <c r="C9" s="21"/>
      <c r="D9" s="176" t="s">
        <v>7</v>
      </c>
      <c r="E9" s="177"/>
      <c r="F9" s="177"/>
      <c r="G9" s="177"/>
      <c r="H9" s="177"/>
      <c r="I9" s="178"/>
      <c r="J9" s="18"/>
      <c r="K9" s="18"/>
      <c r="L9" s="18"/>
      <c r="M9" s="18"/>
      <c r="N9" s="19"/>
      <c r="O9" s="19"/>
      <c r="P9" s="19"/>
      <c r="Q9" s="19"/>
      <c r="R9" s="19"/>
    </row>
    <row r="10" spans="1:18" s="24" customFormat="1" ht="15" thickBot="1" x14ac:dyDescent="0.4">
      <c r="A10" s="179" t="s">
        <v>8</v>
      </c>
      <c r="B10" s="182" t="s">
        <v>9</v>
      </c>
      <c r="C10" s="185" t="s">
        <v>10</v>
      </c>
      <c r="D10" s="188" t="s">
        <v>11</v>
      </c>
      <c r="E10" s="188"/>
      <c r="F10" s="188"/>
      <c r="G10" s="188"/>
      <c r="H10" s="189" t="s">
        <v>12</v>
      </c>
      <c r="I10" s="190"/>
      <c r="J10" s="22"/>
      <c r="K10" s="22"/>
      <c r="L10" s="23"/>
      <c r="M10" s="23"/>
      <c r="N10" s="23"/>
      <c r="O10" s="23"/>
      <c r="P10" s="23"/>
      <c r="Q10" s="23"/>
    </row>
    <row r="11" spans="1:18" s="30" customFormat="1" ht="29.5" thickBot="1" x14ac:dyDescent="0.4">
      <c r="A11" s="180"/>
      <c r="B11" s="183"/>
      <c r="C11" s="186"/>
      <c r="D11" s="25" t="s">
        <v>13</v>
      </c>
      <c r="E11" s="26" t="s">
        <v>14</v>
      </c>
      <c r="F11" s="27" t="s">
        <v>15</v>
      </c>
      <c r="G11" s="28" t="s">
        <v>16</v>
      </c>
      <c r="H11" s="27" t="s">
        <v>14</v>
      </c>
      <c r="I11" s="28" t="s">
        <v>16</v>
      </c>
      <c r="J11" s="29"/>
      <c r="K11" s="29"/>
      <c r="L11" s="29"/>
      <c r="M11" s="29"/>
      <c r="N11" s="29"/>
      <c r="P11" s="29"/>
      <c r="Q11" s="29"/>
    </row>
    <row r="12" spans="1:18" s="35" customFormat="1" ht="15" thickBot="1" x14ac:dyDescent="0.4">
      <c r="A12" s="181"/>
      <c r="B12" s="184"/>
      <c r="C12" s="187"/>
      <c r="D12" s="31" t="s">
        <v>17</v>
      </c>
      <c r="E12" s="32" t="s">
        <v>18</v>
      </c>
      <c r="F12" s="32" t="s">
        <v>19</v>
      </c>
      <c r="G12" s="33" t="s">
        <v>20</v>
      </c>
      <c r="H12" s="32" t="s">
        <v>21</v>
      </c>
      <c r="I12" s="33" t="s">
        <v>22</v>
      </c>
      <c r="J12" s="34"/>
      <c r="K12" s="34"/>
      <c r="L12" s="34"/>
      <c r="M12" s="34"/>
      <c r="N12" s="34"/>
      <c r="P12" s="34"/>
      <c r="Q12" s="34"/>
    </row>
    <row r="13" spans="1:18" s="35" customFormat="1" x14ac:dyDescent="0.35">
      <c r="A13" s="36" t="s">
        <v>23</v>
      </c>
      <c r="B13" s="37" t="s">
        <v>24</v>
      </c>
      <c r="C13" s="38" t="s">
        <v>25</v>
      </c>
      <c r="D13" s="39">
        <f>SUM(E13:G13)</f>
        <v>0</v>
      </c>
      <c r="E13" s="40">
        <f t="shared" ref="E13:G13" si="0">E15+E21</f>
        <v>0</v>
      </c>
      <c r="F13" s="40">
        <f t="shared" si="0"/>
        <v>0</v>
      </c>
      <c r="G13" s="41">
        <f t="shared" si="0"/>
        <v>0</v>
      </c>
      <c r="H13" s="40">
        <f>H15+H21</f>
        <v>0</v>
      </c>
      <c r="I13" s="41">
        <f>I15+I21</f>
        <v>0</v>
      </c>
      <c r="J13" s="34"/>
      <c r="K13" s="34"/>
      <c r="L13" s="34"/>
      <c r="M13" s="34"/>
      <c r="N13" s="34"/>
      <c r="P13" s="165"/>
      <c r="Q13" s="165"/>
    </row>
    <row r="14" spans="1:18" s="49" customFormat="1" x14ac:dyDescent="0.35">
      <c r="A14" s="42" t="s">
        <v>26</v>
      </c>
      <c r="B14" s="43" t="s">
        <v>27</v>
      </c>
      <c r="C14" s="44" t="s">
        <v>28</v>
      </c>
      <c r="D14" s="45">
        <f t="shared" ref="D14:D23" si="1">SUM(E14:G14)</f>
        <v>0</v>
      </c>
      <c r="E14" s="46"/>
      <c r="F14" s="46"/>
      <c r="G14" s="47"/>
      <c r="H14" s="46"/>
      <c r="I14" s="47"/>
      <c r="J14" s="48" t="str">
        <f>IF(D14&gt;D13,"Hiba!","OK")</f>
        <v>OK</v>
      </c>
      <c r="K14" s="48" t="str">
        <f>IF(E14&gt;E13,"Hiba!","OK")</f>
        <v>OK</v>
      </c>
      <c r="L14" s="48" t="str">
        <f>IF(F14&gt;F13,"Hiba!","OK")</f>
        <v>OK</v>
      </c>
      <c r="M14" s="48" t="str">
        <f>IF(G14&gt;G13,"Hiba!","OK")</f>
        <v>OK</v>
      </c>
      <c r="N14" s="48" t="str">
        <f t="shared" ref="N14:O14" si="2">IF(H14&gt;H13,"Hiba!","OK")</f>
        <v>OK</v>
      </c>
      <c r="O14" s="48" t="str">
        <f t="shared" si="2"/>
        <v>OK</v>
      </c>
      <c r="P14" s="165"/>
      <c r="Q14" s="165"/>
    </row>
    <row r="15" spans="1:18" s="35" customFormat="1" x14ac:dyDescent="0.35">
      <c r="A15" s="50" t="s">
        <v>29</v>
      </c>
      <c r="B15" s="51" t="s">
        <v>30</v>
      </c>
      <c r="C15" s="52" t="s">
        <v>31</v>
      </c>
      <c r="D15" s="53">
        <f t="shared" si="1"/>
        <v>0</v>
      </c>
      <c r="E15" s="54">
        <f>E16+E20</f>
        <v>0</v>
      </c>
      <c r="F15" s="54">
        <f>F16+F20</f>
        <v>0</v>
      </c>
      <c r="G15" s="55">
        <f>G16+G20</f>
        <v>0</v>
      </c>
      <c r="H15" s="56"/>
      <c r="I15" s="57"/>
      <c r="J15" s="34"/>
      <c r="K15" s="34"/>
      <c r="L15" s="34"/>
      <c r="M15" s="34"/>
      <c r="N15" s="34"/>
      <c r="P15" s="165"/>
      <c r="Q15" s="165"/>
    </row>
    <row r="16" spans="1:18" s="49" customFormat="1" ht="29" x14ac:dyDescent="0.35">
      <c r="A16" s="42" t="s">
        <v>32</v>
      </c>
      <c r="B16" s="58" t="s">
        <v>33</v>
      </c>
      <c r="C16" s="59" t="s">
        <v>34</v>
      </c>
      <c r="D16" s="45">
        <f t="shared" si="1"/>
        <v>0</v>
      </c>
      <c r="E16" s="60">
        <f>SUM(E17:E19)</f>
        <v>0</v>
      </c>
      <c r="F16" s="60">
        <f>SUM(F17:F19)</f>
        <v>0</v>
      </c>
      <c r="G16" s="61">
        <f>SUM(G17:G19)</f>
        <v>0</v>
      </c>
      <c r="H16" s="62"/>
      <c r="I16" s="63"/>
      <c r="J16" s="6"/>
      <c r="K16" s="6"/>
      <c r="L16" s="6"/>
      <c r="M16" s="6"/>
      <c r="N16" s="6"/>
      <c r="P16" s="165"/>
      <c r="Q16" s="165"/>
    </row>
    <row r="17" spans="1:18" s="49" customFormat="1" ht="29" x14ac:dyDescent="0.35">
      <c r="A17" s="42" t="s">
        <v>35</v>
      </c>
      <c r="B17" s="58" t="s">
        <v>36</v>
      </c>
      <c r="C17" s="59" t="s">
        <v>37</v>
      </c>
      <c r="D17" s="45">
        <f t="shared" si="1"/>
        <v>0</v>
      </c>
      <c r="E17" s="46"/>
      <c r="F17" s="46"/>
      <c r="G17" s="47"/>
      <c r="H17" s="62"/>
      <c r="I17" s="63"/>
      <c r="J17" s="6"/>
      <c r="K17" s="6"/>
      <c r="L17" s="6"/>
      <c r="M17" s="6"/>
      <c r="N17" s="6"/>
      <c r="P17" s="165"/>
      <c r="Q17" s="165"/>
    </row>
    <row r="18" spans="1:18" s="49" customFormat="1" x14ac:dyDescent="0.35">
      <c r="A18" s="42" t="s">
        <v>38</v>
      </c>
      <c r="B18" s="58" t="s">
        <v>39</v>
      </c>
      <c r="C18" s="59" t="s">
        <v>40</v>
      </c>
      <c r="D18" s="45">
        <f t="shared" si="1"/>
        <v>0</v>
      </c>
      <c r="E18" s="46"/>
      <c r="F18" s="46"/>
      <c r="G18" s="47"/>
      <c r="H18" s="62"/>
      <c r="I18" s="63"/>
      <c r="J18" s="6"/>
      <c r="K18" s="6"/>
      <c r="L18" s="6"/>
      <c r="M18" s="6"/>
      <c r="N18" s="6"/>
      <c r="P18" s="165"/>
      <c r="Q18" s="165"/>
    </row>
    <row r="19" spans="1:18" s="49" customFormat="1" ht="29" x14ac:dyDescent="0.35">
      <c r="A19" s="42" t="s">
        <v>41</v>
      </c>
      <c r="B19" s="58" t="s">
        <v>42</v>
      </c>
      <c r="C19" s="59" t="s">
        <v>43</v>
      </c>
      <c r="D19" s="45">
        <f t="shared" si="1"/>
        <v>0</v>
      </c>
      <c r="E19" s="46"/>
      <c r="F19" s="46"/>
      <c r="G19" s="47"/>
      <c r="H19" s="62"/>
      <c r="I19" s="63"/>
      <c r="J19" s="6"/>
      <c r="K19" s="6"/>
      <c r="L19" s="6"/>
      <c r="M19" s="6"/>
      <c r="N19" s="6"/>
      <c r="P19" s="165"/>
      <c r="Q19" s="165"/>
    </row>
    <row r="20" spans="1:18" s="49" customFormat="1" x14ac:dyDescent="0.35">
      <c r="A20" s="42" t="s">
        <v>44</v>
      </c>
      <c r="B20" s="58" t="s">
        <v>45</v>
      </c>
      <c r="C20" s="59" t="s">
        <v>46</v>
      </c>
      <c r="D20" s="45">
        <f t="shared" si="1"/>
        <v>0</v>
      </c>
      <c r="E20" s="46"/>
      <c r="F20" s="46"/>
      <c r="G20" s="47"/>
      <c r="H20" s="62"/>
      <c r="I20" s="63"/>
      <c r="J20" s="6"/>
      <c r="K20" s="6"/>
      <c r="L20" s="6"/>
      <c r="M20" s="6"/>
      <c r="N20" s="6"/>
      <c r="P20" s="165"/>
      <c r="Q20" s="165"/>
    </row>
    <row r="21" spans="1:18" s="35" customFormat="1" ht="43.5" x14ac:dyDescent="0.35">
      <c r="A21" s="50" t="s">
        <v>47</v>
      </c>
      <c r="B21" s="51" t="s">
        <v>48</v>
      </c>
      <c r="C21" s="64" t="s">
        <v>49</v>
      </c>
      <c r="D21" s="65">
        <f t="shared" si="1"/>
        <v>0</v>
      </c>
      <c r="E21" s="66">
        <f>SUM(E22:E23)</f>
        <v>0</v>
      </c>
      <c r="F21" s="66">
        <f>SUM(F22:F23)</f>
        <v>0</v>
      </c>
      <c r="G21" s="67">
        <f t="shared" ref="G21" si="3">SUM(G22:G23)</f>
        <v>0</v>
      </c>
      <c r="H21" s="68"/>
      <c r="I21" s="69"/>
      <c r="J21" s="34"/>
      <c r="K21" s="34"/>
      <c r="L21" s="34"/>
      <c r="M21" s="34"/>
      <c r="N21" s="34"/>
      <c r="P21" s="165"/>
      <c r="Q21" s="165"/>
    </row>
    <row r="22" spans="1:18" s="49" customFormat="1" ht="29" x14ac:dyDescent="0.35">
      <c r="A22" s="42" t="s">
        <v>50</v>
      </c>
      <c r="B22" s="58" t="s">
        <v>51</v>
      </c>
      <c r="C22" s="59" t="s">
        <v>52</v>
      </c>
      <c r="D22" s="45">
        <f t="shared" si="1"/>
        <v>0</v>
      </c>
      <c r="E22" s="46"/>
      <c r="F22" s="46"/>
      <c r="G22" s="47"/>
      <c r="H22" s="62"/>
      <c r="I22" s="63"/>
      <c r="J22" s="6"/>
      <c r="K22" s="6"/>
      <c r="L22" s="6"/>
      <c r="M22" s="6"/>
      <c r="N22" s="6"/>
      <c r="P22" s="6"/>
      <c r="Q22" s="6"/>
    </row>
    <row r="23" spans="1:18" s="49" customFormat="1" ht="29.5" thickBot="1" x14ac:dyDescent="0.4">
      <c r="A23" s="70" t="s">
        <v>53</v>
      </c>
      <c r="B23" s="71" t="s">
        <v>54</v>
      </c>
      <c r="C23" s="72" t="s">
        <v>55</v>
      </c>
      <c r="D23" s="73">
        <f t="shared" si="1"/>
        <v>0</v>
      </c>
      <c r="E23" s="74"/>
      <c r="F23" s="74"/>
      <c r="G23" s="75"/>
      <c r="H23" s="76"/>
      <c r="I23" s="77"/>
      <c r="J23" s="6"/>
      <c r="K23" s="6"/>
      <c r="L23" s="6"/>
      <c r="M23" s="6"/>
      <c r="N23" s="6"/>
      <c r="P23" s="6"/>
      <c r="Q23" s="6"/>
    </row>
    <row r="24" spans="1:18" s="49" customFormat="1" ht="15" thickBot="1" x14ac:dyDescent="0.4">
      <c r="A24" s="78"/>
      <c r="B24" s="79"/>
      <c r="C24" s="80"/>
      <c r="D24" s="170" t="s">
        <v>56</v>
      </c>
      <c r="E24" s="171"/>
      <c r="F24" s="171"/>
      <c r="G24" s="171"/>
      <c r="H24" s="171"/>
      <c r="I24" s="172"/>
      <c r="J24" s="80"/>
      <c r="K24" s="80"/>
      <c r="L24" s="80"/>
      <c r="M24" s="80"/>
      <c r="N24" s="81"/>
      <c r="O24" s="81"/>
      <c r="P24" s="6"/>
      <c r="Q24" s="6"/>
    </row>
    <row r="25" spans="1:18" s="30" customFormat="1" ht="44" thickBot="1" x14ac:dyDescent="0.4">
      <c r="A25" s="82"/>
      <c r="B25" s="83"/>
      <c r="C25" s="83"/>
      <c r="D25" s="84" t="s">
        <v>57</v>
      </c>
      <c r="E25" s="26" t="s">
        <v>58</v>
      </c>
      <c r="F25" s="85" t="s">
        <v>59</v>
      </c>
      <c r="G25" s="86" t="s">
        <v>60</v>
      </c>
      <c r="H25" s="26" t="s">
        <v>61</v>
      </c>
      <c r="I25" s="85" t="s">
        <v>62</v>
      </c>
      <c r="J25" s="87"/>
      <c r="K25" s="87"/>
      <c r="L25" s="87"/>
      <c r="M25" s="87"/>
      <c r="N25" s="87"/>
      <c r="O25" s="87"/>
      <c r="P25" s="29"/>
      <c r="Q25" s="29"/>
    </row>
    <row r="26" spans="1:18" s="30" customFormat="1" ht="15" thickBot="1" x14ac:dyDescent="0.4">
      <c r="A26" s="88"/>
      <c r="B26" s="83"/>
      <c r="C26" s="83"/>
      <c r="D26" s="89" t="s">
        <v>17</v>
      </c>
      <c r="E26" s="90" t="s">
        <v>18</v>
      </c>
      <c r="F26" s="91" t="s">
        <v>19</v>
      </c>
      <c r="G26" s="92" t="s">
        <v>20</v>
      </c>
      <c r="H26" s="90" t="s">
        <v>21</v>
      </c>
      <c r="I26" s="91" t="s">
        <v>22</v>
      </c>
      <c r="J26" s="87"/>
      <c r="K26" s="87"/>
      <c r="L26" s="87"/>
      <c r="M26" s="87"/>
      <c r="N26" s="87"/>
      <c r="O26" s="87"/>
      <c r="P26" s="29"/>
      <c r="Q26" s="29"/>
    </row>
    <row r="27" spans="1:18" s="35" customFormat="1" ht="29" x14ac:dyDescent="0.35">
      <c r="A27" s="93" t="s">
        <v>63</v>
      </c>
      <c r="B27" s="94" t="s">
        <v>64</v>
      </c>
      <c r="C27" s="95" t="s">
        <v>65</v>
      </c>
      <c r="D27" s="96">
        <f>E27+F27</f>
        <v>0</v>
      </c>
      <c r="E27" s="97">
        <f>E28+E40</f>
        <v>0</v>
      </c>
      <c r="F27" s="98">
        <f>F28+F40</f>
        <v>0</v>
      </c>
      <c r="G27" s="99">
        <f t="shared" ref="G27:G41" si="4">H27+I27</f>
        <v>0</v>
      </c>
      <c r="H27" s="97">
        <f>H28</f>
        <v>0</v>
      </c>
      <c r="I27" s="98">
        <f>I28</f>
        <v>0</v>
      </c>
      <c r="J27" s="48" t="str">
        <f>IF(D27=G13,"OK","Hiba!")</f>
        <v>OK</v>
      </c>
      <c r="K27" s="34"/>
      <c r="L27" s="34"/>
      <c r="M27" s="34"/>
      <c r="N27" s="34"/>
      <c r="O27" s="34"/>
      <c r="P27" s="165"/>
      <c r="Q27" s="165"/>
      <c r="R27" s="165"/>
    </row>
    <row r="28" spans="1:18" s="35" customFormat="1" ht="29" x14ac:dyDescent="0.35">
      <c r="A28" s="50" t="s">
        <v>66</v>
      </c>
      <c r="B28" s="100" t="s">
        <v>67</v>
      </c>
      <c r="C28" s="52" t="s">
        <v>68</v>
      </c>
      <c r="D28" s="101">
        <f t="shared" ref="D28:D41" si="5">E28+F28</f>
        <v>0</v>
      </c>
      <c r="E28" s="66">
        <f>E29+E37</f>
        <v>0</v>
      </c>
      <c r="F28" s="67">
        <f>F29+F37</f>
        <v>0</v>
      </c>
      <c r="G28" s="65">
        <f t="shared" si="4"/>
        <v>0</v>
      </c>
      <c r="H28" s="66">
        <f>H29+H37</f>
        <v>0</v>
      </c>
      <c r="I28" s="67">
        <f>I29+I37</f>
        <v>0</v>
      </c>
      <c r="J28" s="34"/>
      <c r="K28" s="34"/>
      <c r="L28" s="34"/>
      <c r="M28" s="34"/>
      <c r="N28" s="34"/>
      <c r="O28" s="34"/>
      <c r="P28" s="165"/>
      <c r="Q28" s="165"/>
      <c r="R28" s="165"/>
    </row>
    <row r="29" spans="1:18" s="24" customFormat="1" ht="43.5" x14ac:dyDescent="0.35">
      <c r="A29" s="102" t="s">
        <v>69</v>
      </c>
      <c r="B29" s="103" t="s">
        <v>70</v>
      </c>
      <c r="C29" s="104" t="s">
        <v>71</v>
      </c>
      <c r="D29" s="105">
        <f t="shared" si="5"/>
        <v>0</v>
      </c>
      <c r="E29" s="106">
        <f>SUM(E30:E36)</f>
        <v>0</v>
      </c>
      <c r="F29" s="107">
        <f>SUM(F30:F36)</f>
        <v>0</v>
      </c>
      <c r="G29" s="45">
        <f t="shared" si="4"/>
        <v>0</v>
      </c>
      <c r="H29" s="106">
        <f>SUM(H30:H36)</f>
        <v>0</v>
      </c>
      <c r="I29" s="107">
        <f>SUM(I30:I36)</f>
        <v>0</v>
      </c>
      <c r="J29" s="23"/>
      <c r="K29" s="23"/>
      <c r="L29" s="23"/>
      <c r="M29" s="23"/>
      <c r="N29" s="23"/>
      <c r="O29" s="23"/>
      <c r="P29" s="165"/>
      <c r="Q29" s="165"/>
      <c r="R29" s="165"/>
    </row>
    <row r="30" spans="1:18" s="49" customFormat="1" x14ac:dyDescent="0.35">
      <c r="A30" s="42" t="s">
        <v>72</v>
      </c>
      <c r="B30" s="58" t="s">
        <v>73</v>
      </c>
      <c r="C30" s="166" t="s">
        <v>74</v>
      </c>
      <c r="D30" s="108">
        <f t="shared" si="5"/>
        <v>0</v>
      </c>
      <c r="E30" s="46"/>
      <c r="F30" s="47"/>
      <c r="G30" s="45">
        <f t="shared" si="4"/>
        <v>0</v>
      </c>
      <c r="H30" s="46"/>
      <c r="I30" s="47"/>
      <c r="J30" s="162" t="str">
        <f>IF(D30&lt;=G30*1000,"OK","Hiba!")</f>
        <v>OK</v>
      </c>
      <c r="K30" s="162" t="str">
        <f t="shared" ref="K30:L30" si="6">IF(E30&lt;=H30*1000,"OK","Hiba!")</f>
        <v>OK</v>
      </c>
      <c r="L30" s="162" t="str">
        <f t="shared" si="6"/>
        <v>OK</v>
      </c>
      <c r="M30" s="5"/>
      <c r="N30" s="5"/>
      <c r="O30" s="5"/>
      <c r="P30" s="165"/>
      <c r="Q30" s="165"/>
      <c r="R30" s="165"/>
    </row>
    <row r="31" spans="1:18" s="49" customFormat="1" x14ac:dyDescent="0.35">
      <c r="A31" s="42" t="s">
        <v>75</v>
      </c>
      <c r="B31" s="58" t="s">
        <v>76</v>
      </c>
      <c r="C31" s="59" t="s">
        <v>77</v>
      </c>
      <c r="D31" s="108">
        <f t="shared" si="5"/>
        <v>0</v>
      </c>
      <c r="E31" s="46"/>
      <c r="F31" s="47"/>
      <c r="G31" s="45">
        <f t="shared" si="4"/>
        <v>0</v>
      </c>
      <c r="H31" s="46"/>
      <c r="I31" s="47"/>
      <c r="J31" s="162" t="str">
        <f>IF(AND(D31&gt;=G31*1001,D31&lt;=G31*100000),"OK","Hiba!")</f>
        <v>OK</v>
      </c>
      <c r="K31" s="162" t="str">
        <f t="shared" ref="K31:L31" si="7">IF(AND(E31&gt;=H31*1001,E31&lt;=H31*100000),"OK","Hiba!")</f>
        <v>OK</v>
      </c>
      <c r="L31" s="162" t="str">
        <f t="shared" si="7"/>
        <v>OK</v>
      </c>
      <c r="M31" s="5"/>
      <c r="N31" s="5"/>
      <c r="O31" s="5"/>
      <c r="P31" s="165"/>
      <c r="Q31" s="165"/>
      <c r="R31" s="165"/>
    </row>
    <row r="32" spans="1:18" s="49" customFormat="1" x14ac:dyDescent="0.35">
      <c r="A32" s="42" t="s">
        <v>78</v>
      </c>
      <c r="B32" s="58" t="s">
        <v>79</v>
      </c>
      <c r="C32" s="59" t="s">
        <v>80</v>
      </c>
      <c r="D32" s="108">
        <f t="shared" si="5"/>
        <v>0</v>
      </c>
      <c r="E32" s="46"/>
      <c r="F32" s="47"/>
      <c r="G32" s="45">
        <f t="shared" si="4"/>
        <v>0</v>
      </c>
      <c r="H32" s="46"/>
      <c r="I32" s="47"/>
      <c r="J32" s="162" t="str">
        <f>IF(AND(D32&gt;=G32*100001,D32&lt;=G32*1000000),"OK","Hiba!")</f>
        <v>OK</v>
      </c>
      <c r="K32" s="162" t="str">
        <f t="shared" ref="K32:L32" si="8">IF(AND(E32&gt;=H32*100001,E32&lt;=H32*1000000),"OK","Hiba!")</f>
        <v>OK</v>
      </c>
      <c r="L32" s="162" t="str">
        <f t="shared" si="8"/>
        <v>OK</v>
      </c>
      <c r="M32" s="5"/>
      <c r="N32" s="5"/>
      <c r="O32" s="5"/>
      <c r="P32" s="165"/>
      <c r="Q32" s="165"/>
      <c r="R32" s="165"/>
    </row>
    <row r="33" spans="1:18" s="49" customFormat="1" x14ac:dyDescent="0.35">
      <c r="A33" s="42" t="s">
        <v>81</v>
      </c>
      <c r="B33" s="58" t="s">
        <v>82</v>
      </c>
      <c r="C33" s="59" t="s">
        <v>83</v>
      </c>
      <c r="D33" s="108">
        <f t="shared" si="5"/>
        <v>0</v>
      </c>
      <c r="E33" s="46"/>
      <c r="F33" s="47"/>
      <c r="G33" s="45">
        <f t="shared" si="4"/>
        <v>0</v>
      </c>
      <c r="H33" s="46"/>
      <c r="I33" s="47"/>
      <c r="J33" s="162" t="str">
        <f>IF(AND(D33&gt;=G33*1000001,D33&lt;=G33*2000000),"OK","Hiba!")</f>
        <v>OK</v>
      </c>
      <c r="K33" s="162" t="str">
        <f t="shared" ref="K33:L33" si="9">IF(AND(E33&gt;=H33*1000001,E33&lt;=H33*2000000),"OK","Hiba!")</f>
        <v>OK</v>
      </c>
      <c r="L33" s="162" t="str">
        <f t="shared" si="9"/>
        <v>OK</v>
      </c>
      <c r="M33" s="5"/>
      <c r="N33" s="5"/>
      <c r="O33" s="5"/>
      <c r="P33" s="165"/>
      <c r="Q33" s="165"/>
      <c r="R33" s="165"/>
    </row>
    <row r="34" spans="1:18" s="49" customFormat="1" x14ac:dyDescent="0.35">
      <c r="A34" s="42" t="s">
        <v>84</v>
      </c>
      <c r="B34" s="58" t="s">
        <v>85</v>
      </c>
      <c r="C34" s="59" t="s">
        <v>86</v>
      </c>
      <c r="D34" s="108">
        <f t="shared" si="5"/>
        <v>0</v>
      </c>
      <c r="E34" s="46"/>
      <c r="F34" s="47"/>
      <c r="G34" s="45">
        <f t="shared" si="4"/>
        <v>0</v>
      </c>
      <c r="H34" s="46"/>
      <c r="I34" s="47"/>
      <c r="J34" s="162" t="str">
        <f>IF(AND(D34&gt;=G34*2000001,D34&lt;=G34*5000000),"OK","Hiba!")</f>
        <v>OK</v>
      </c>
      <c r="K34" s="162" t="str">
        <f t="shared" ref="K34:L34" si="10">IF(AND(E34&gt;=H34*2000001,E34&lt;=H34*5000000),"OK","Hiba!")</f>
        <v>OK</v>
      </c>
      <c r="L34" s="162" t="str">
        <f t="shared" si="10"/>
        <v>OK</v>
      </c>
      <c r="M34" s="5"/>
      <c r="N34" s="5"/>
      <c r="O34" s="5"/>
      <c r="P34" s="165"/>
      <c r="Q34" s="165"/>
      <c r="R34" s="165"/>
    </row>
    <row r="35" spans="1:18" s="49" customFormat="1" x14ac:dyDescent="0.35">
      <c r="A35" s="42" t="s">
        <v>87</v>
      </c>
      <c r="B35" s="58" t="s">
        <v>88</v>
      </c>
      <c r="C35" s="59" t="s">
        <v>89</v>
      </c>
      <c r="D35" s="108">
        <f t="shared" si="5"/>
        <v>0</v>
      </c>
      <c r="E35" s="46"/>
      <c r="F35" s="47"/>
      <c r="G35" s="45">
        <f t="shared" si="4"/>
        <v>0</v>
      </c>
      <c r="H35" s="46"/>
      <c r="I35" s="47"/>
      <c r="J35" s="162" t="str">
        <f>IF(AND(D35&gt;=G35*5000001,D35&lt;=G35*15000000),"OK","Hiba!")</f>
        <v>OK</v>
      </c>
      <c r="K35" s="162" t="str">
        <f t="shared" ref="K35:L35" si="11">IF(AND(E35&gt;=H35*5000001,E35&lt;=H35*15000000),"OK","Hiba!")</f>
        <v>OK</v>
      </c>
      <c r="L35" s="162" t="str">
        <f t="shared" si="11"/>
        <v>OK</v>
      </c>
      <c r="M35" s="5"/>
      <c r="N35" s="5"/>
      <c r="O35" s="5"/>
      <c r="P35" s="165"/>
      <c r="Q35" s="165"/>
      <c r="R35" s="165"/>
    </row>
    <row r="36" spans="1:18" s="49" customFormat="1" x14ac:dyDescent="0.35">
      <c r="A36" s="42" t="s">
        <v>90</v>
      </c>
      <c r="B36" s="58" t="s">
        <v>91</v>
      </c>
      <c r="C36" s="59" t="s">
        <v>92</v>
      </c>
      <c r="D36" s="108">
        <f t="shared" si="5"/>
        <v>0</v>
      </c>
      <c r="E36" s="46"/>
      <c r="F36" s="47"/>
      <c r="G36" s="45">
        <f t="shared" si="4"/>
        <v>0</v>
      </c>
      <c r="H36" s="46"/>
      <c r="I36" s="47"/>
      <c r="J36" s="162" t="str">
        <f>IF(AND(D36&gt;=G36*15000001,D36&lt;=G36*100000*365.13),"OK","Hiba!")</f>
        <v>OK</v>
      </c>
      <c r="K36" s="162" t="str">
        <f t="shared" ref="K36:L36" si="12">IF(AND(E36&gt;=H36*15000001,E36&lt;=H36*100000*365.13),"OK","Hiba!")</f>
        <v>OK</v>
      </c>
      <c r="L36" s="162" t="str">
        <f t="shared" si="12"/>
        <v>OK</v>
      </c>
      <c r="M36" s="5"/>
      <c r="N36" s="5"/>
      <c r="O36" s="5"/>
      <c r="P36" s="165"/>
      <c r="Q36" s="165"/>
      <c r="R36" s="165"/>
    </row>
    <row r="37" spans="1:18" s="24" customFormat="1" ht="43.5" x14ac:dyDescent="0.35">
      <c r="A37" s="109" t="s">
        <v>93</v>
      </c>
      <c r="B37" s="103" t="s">
        <v>94</v>
      </c>
      <c r="C37" s="110" t="s">
        <v>95</v>
      </c>
      <c r="D37" s="105">
        <f t="shared" si="5"/>
        <v>0</v>
      </c>
      <c r="E37" s="111">
        <f>SUM(E38:E39)</f>
        <v>0</v>
      </c>
      <c r="F37" s="112">
        <f>SUM(F38:F39)</f>
        <v>0</v>
      </c>
      <c r="G37" s="113">
        <f t="shared" si="4"/>
        <v>0</v>
      </c>
      <c r="H37" s="111">
        <f>SUM(H38:H39)</f>
        <v>0</v>
      </c>
      <c r="I37" s="112">
        <f>SUM(I38:I39)</f>
        <v>0</v>
      </c>
      <c r="J37" s="167"/>
      <c r="K37" s="167"/>
      <c r="L37" s="167"/>
      <c r="M37" s="167"/>
      <c r="N37" s="167"/>
      <c r="O37" s="167"/>
      <c r="P37" s="165"/>
      <c r="Q37" s="165"/>
      <c r="R37" s="165"/>
    </row>
    <row r="38" spans="1:18" s="24" customFormat="1" x14ac:dyDescent="0.35">
      <c r="A38" s="109" t="s">
        <v>96</v>
      </c>
      <c r="B38" s="58" t="s">
        <v>97</v>
      </c>
      <c r="C38" s="110" t="s">
        <v>98</v>
      </c>
      <c r="D38" s="105">
        <f t="shared" si="5"/>
        <v>0</v>
      </c>
      <c r="E38" s="114"/>
      <c r="F38" s="115"/>
      <c r="G38" s="116">
        <f t="shared" si="4"/>
        <v>0</v>
      </c>
      <c r="H38" s="114"/>
      <c r="I38" s="115"/>
      <c r="J38" s="162" t="str">
        <f>IF(AND(D38&gt;=G38*(100000*365.13+1),D38&lt;=G38*150000*365.13),"OK","Hiba!")</f>
        <v>OK</v>
      </c>
      <c r="K38" s="162" t="str">
        <f t="shared" ref="K38:L38" si="13">IF(AND(E38&gt;=H38*(100000*365.13+1),E38&lt;=H38*150000*365.13),"OK","Hiba!")</f>
        <v>OK</v>
      </c>
      <c r="L38" s="162" t="str">
        <f t="shared" si="13"/>
        <v>OK</v>
      </c>
      <c r="M38" s="167"/>
      <c r="N38" s="167"/>
      <c r="O38" s="167"/>
      <c r="P38" s="165"/>
      <c r="Q38" s="165"/>
      <c r="R38" s="165"/>
    </row>
    <row r="39" spans="1:18" s="24" customFormat="1" x14ac:dyDescent="0.35">
      <c r="A39" s="109" t="s">
        <v>99</v>
      </c>
      <c r="B39" s="58" t="s">
        <v>100</v>
      </c>
      <c r="C39" s="110" t="s">
        <v>101</v>
      </c>
      <c r="D39" s="105">
        <f t="shared" si="5"/>
        <v>0</v>
      </c>
      <c r="E39" s="114"/>
      <c r="F39" s="115"/>
      <c r="G39" s="116">
        <f t="shared" si="4"/>
        <v>0</v>
      </c>
      <c r="H39" s="114"/>
      <c r="I39" s="115"/>
      <c r="J39" s="162" t="str">
        <f>IF(D39&gt;=G39*(150000*365.13+1),"OK","Hiba!")</f>
        <v>OK</v>
      </c>
      <c r="K39" s="162" t="str">
        <f t="shared" ref="K39:L39" si="14">IF(E39&gt;=H39*(150000*365.13+1),"OK","Hiba!")</f>
        <v>OK</v>
      </c>
      <c r="L39" s="162" t="str">
        <f t="shared" si="14"/>
        <v>OK</v>
      </c>
      <c r="M39" s="167"/>
      <c r="N39" s="167"/>
      <c r="O39" s="167"/>
      <c r="P39" s="165"/>
      <c r="Q39" s="165"/>
      <c r="R39" s="165"/>
    </row>
    <row r="40" spans="1:18" s="35" customFormat="1" ht="29" x14ac:dyDescent="0.35">
      <c r="A40" s="50" t="s">
        <v>102</v>
      </c>
      <c r="B40" s="51" t="s">
        <v>103</v>
      </c>
      <c r="C40" s="64" t="s">
        <v>104</v>
      </c>
      <c r="D40" s="101">
        <f t="shared" si="5"/>
        <v>0</v>
      </c>
      <c r="E40" s="117"/>
      <c r="F40" s="118"/>
      <c r="G40" s="65">
        <f t="shared" si="4"/>
        <v>0</v>
      </c>
      <c r="H40" s="117"/>
      <c r="I40" s="118"/>
      <c r="J40" s="162" t="str">
        <f>IF(OR(AND(D40&gt;0,G40=0),AND(D40=0,G40&gt;0)),"Hiba!","OK")</f>
        <v>OK</v>
      </c>
      <c r="K40" s="162" t="str">
        <f>IF(OR(AND(E40&gt;0,H40=0),AND(E40=0,H40&gt;0)),"Hiba!","OK")</f>
        <v>OK</v>
      </c>
      <c r="L40" s="162" t="str">
        <f>IF(OR(AND(F40&gt;0,I40=0),AND(F40=0,I40&gt;0)),"Hiba!","OK")</f>
        <v>OK</v>
      </c>
      <c r="M40" s="162" t="str">
        <f>IF(G40&gt;G37+G36,"Hiba!","OK")</f>
        <v>OK</v>
      </c>
      <c r="N40" s="162" t="str">
        <f>IF(H40&gt;H37+H36,"Hiba!","OK")</f>
        <v>OK</v>
      </c>
      <c r="O40" s="162" t="str">
        <f>IF(I40&gt;I37+I36,"Hiba!","OK")</f>
        <v>OK</v>
      </c>
    </row>
    <row r="41" spans="1:18" s="35" customFormat="1" ht="35.25" customHeight="1" thickBot="1" x14ac:dyDescent="0.4">
      <c r="A41" s="119" t="s">
        <v>105</v>
      </c>
      <c r="B41" s="120" t="s">
        <v>106</v>
      </c>
      <c r="C41" s="121" t="s">
        <v>107</v>
      </c>
      <c r="D41" s="122">
        <f t="shared" si="5"/>
        <v>0</v>
      </c>
      <c r="E41" s="123"/>
      <c r="F41" s="124"/>
      <c r="G41" s="125">
        <f t="shared" si="4"/>
        <v>0</v>
      </c>
      <c r="H41" s="123"/>
      <c r="I41" s="163"/>
      <c r="J41" s="162" t="str">
        <f>IF(D41&gt;D28,"Hiba!","OK")</f>
        <v>OK</v>
      </c>
      <c r="K41" s="162" t="str">
        <f t="shared" ref="K41:O41" si="15">IF(E41&gt;E28,"Hiba!","OK")</f>
        <v>OK</v>
      </c>
      <c r="L41" s="48" t="str">
        <f t="shared" si="15"/>
        <v>OK</v>
      </c>
      <c r="M41" s="48" t="str">
        <f t="shared" si="15"/>
        <v>OK</v>
      </c>
      <c r="N41" s="48" t="str">
        <f t="shared" si="15"/>
        <v>OK</v>
      </c>
      <c r="O41" s="48" t="str">
        <f t="shared" si="15"/>
        <v>OK</v>
      </c>
      <c r="P41" s="165"/>
      <c r="Q41" s="165"/>
      <c r="R41" s="165"/>
    </row>
    <row r="42" spans="1:18" s="130" customFormat="1" ht="15" thickBot="1" x14ac:dyDescent="0.4">
      <c r="A42" s="126"/>
      <c r="B42" s="127"/>
      <c r="C42" s="128"/>
      <c r="D42" s="173" t="s">
        <v>108</v>
      </c>
      <c r="E42" s="174"/>
      <c r="F42" s="174"/>
      <c r="G42" s="174"/>
      <c r="H42" s="175"/>
      <c r="I42" s="129"/>
      <c r="J42" s="162" t="str">
        <f>IF(D41&gt;G14,"Hiba!","OK")</f>
        <v>OK</v>
      </c>
      <c r="K42" s="129"/>
      <c r="L42" s="129"/>
      <c r="M42" s="129"/>
      <c r="N42" s="129"/>
      <c r="O42" s="129"/>
      <c r="P42" s="129"/>
      <c r="Q42" s="164"/>
    </row>
    <row r="43" spans="1:18" s="130" customFormat="1" ht="44" thickBot="1" x14ac:dyDescent="0.4">
      <c r="A43" s="126"/>
      <c r="B43" s="127"/>
      <c r="C43" s="128"/>
      <c r="D43" s="131" t="s">
        <v>13</v>
      </c>
      <c r="E43" s="90" t="s">
        <v>14</v>
      </c>
      <c r="F43" s="132" t="s">
        <v>15</v>
      </c>
      <c r="G43" s="90" t="s">
        <v>16</v>
      </c>
      <c r="H43" s="91" t="s">
        <v>109</v>
      </c>
      <c r="I43" s="129"/>
      <c r="J43" s="129"/>
      <c r="K43" s="129"/>
      <c r="L43" s="129"/>
      <c r="M43" s="129"/>
      <c r="N43" s="129"/>
      <c r="O43" s="129"/>
      <c r="P43" s="129"/>
      <c r="Q43" s="164"/>
    </row>
    <row r="44" spans="1:18" s="130" customFormat="1" ht="15" thickBot="1" x14ac:dyDescent="0.4">
      <c r="A44" s="126"/>
      <c r="B44" s="127"/>
      <c r="C44" s="128"/>
      <c r="D44" s="25" t="s">
        <v>17</v>
      </c>
      <c r="E44" s="26" t="s">
        <v>18</v>
      </c>
      <c r="F44" s="27" t="s">
        <v>19</v>
      </c>
      <c r="G44" s="26" t="s">
        <v>20</v>
      </c>
      <c r="H44" s="85" t="s">
        <v>21</v>
      </c>
      <c r="I44" s="129"/>
      <c r="J44" s="129"/>
      <c r="K44" s="129"/>
      <c r="L44" s="129"/>
      <c r="M44" s="129"/>
      <c r="N44" s="129"/>
      <c r="O44" s="129"/>
      <c r="P44" s="129"/>
      <c r="Q44" s="164"/>
    </row>
    <row r="45" spans="1:18" s="138" customFormat="1" ht="29" x14ac:dyDescent="0.35">
      <c r="A45" s="133" t="s">
        <v>110</v>
      </c>
      <c r="B45" s="134" t="s">
        <v>111</v>
      </c>
      <c r="C45" s="135" t="s">
        <v>112</v>
      </c>
      <c r="D45" s="96">
        <f>SUM(E45:G45)</f>
        <v>0</v>
      </c>
      <c r="E45" s="97">
        <f>SUM(E46:E47)</f>
        <v>0</v>
      </c>
      <c r="F45" s="97">
        <f>SUM(F46:F47)</f>
        <v>0</v>
      </c>
      <c r="G45" s="97">
        <f>SUM(G46:G47)</f>
        <v>0</v>
      </c>
      <c r="H45" s="98">
        <f>SUM(H46:H47)</f>
        <v>0</v>
      </c>
      <c r="I45" s="136" t="str">
        <f>IF(D13=D45,"OK","Hiba!")</f>
        <v>OK</v>
      </c>
      <c r="J45" s="136" t="str">
        <f>IF(E13=E45,"OK","Hiba!")</f>
        <v>OK</v>
      </c>
      <c r="K45" s="136" t="str">
        <f>IF(F13=F45,"OK","Hiba!")</f>
        <v>OK</v>
      </c>
      <c r="L45" s="136" t="str">
        <f>IF(G13=G45,"OK","Hiba!")</f>
        <v>OK</v>
      </c>
      <c r="M45" s="136" t="str">
        <f>IF(D28=H45,"OK","Hiba!")</f>
        <v>OK</v>
      </c>
      <c r="N45" s="137"/>
      <c r="O45" s="137"/>
      <c r="P45" s="137"/>
      <c r="Q45" s="137"/>
    </row>
    <row r="46" spans="1:18" s="144" customFormat="1" x14ac:dyDescent="0.35">
      <c r="A46" s="139" t="s">
        <v>113</v>
      </c>
      <c r="B46" s="140" t="s">
        <v>114</v>
      </c>
      <c r="C46" s="141" t="s">
        <v>115</v>
      </c>
      <c r="D46" s="108">
        <f t="shared" ref="D46:D50" si="16">SUM(E46:G46)</f>
        <v>0</v>
      </c>
      <c r="E46" s="142"/>
      <c r="F46" s="142"/>
      <c r="G46" s="142"/>
      <c r="H46" s="143"/>
      <c r="I46" s="162" t="str">
        <f>IF(H46&gt;G46,"Hiba!","OK")</f>
        <v>OK</v>
      </c>
      <c r="J46" s="129"/>
      <c r="K46" s="129"/>
      <c r="L46" s="129"/>
      <c r="M46" s="129"/>
      <c r="N46" s="129"/>
      <c r="O46" s="129"/>
      <c r="P46" s="129"/>
      <c r="Q46" s="129"/>
    </row>
    <row r="47" spans="1:18" s="144" customFormat="1" x14ac:dyDescent="0.35">
      <c r="A47" s="139" t="s">
        <v>116</v>
      </c>
      <c r="B47" s="140" t="s">
        <v>117</v>
      </c>
      <c r="C47" s="141" t="s">
        <v>118</v>
      </c>
      <c r="D47" s="108">
        <f t="shared" si="16"/>
        <v>0</v>
      </c>
      <c r="E47" s="142"/>
      <c r="F47" s="142"/>
      <c r="G47" s="142"/>
      <c r="H47" s="143"/>
      <c r="I47" s="162" t="str">
        <f>IF(H47&gt;G47,"Hiba!","OK")</f>
        <v>OK</v>
      </c>
      <c r="J47" s="129"/>
      <c r="K47" s="129"/>
      <c r="L47" s="129"/>
      <c r="M47" s="129"/>
      <c r="N47" s="129"/>
      <c r="O47" s="129"/>
      <c r="P47" s="129"/>
      <c r="Q47" s="129"/>
    </row>
    <row r="48" spans="1:18" s="138" customFormat="1" ht="29" x14ac:dyDescent="0.35">
      <c r="A48" s="145" t="s">
        <v>119</v>
      </c>
      <c r="B48" s="146" t="s">
        <v>120</v>
      </c>
      <c r="C48" s="147" t="s">
        <v>121</v>
      </c>
      <c r="D48" s="101">
        <f t="shared" si="16"/>
        <v>0</v>
      </c>
      <c r="E48" s="66">
        <f>SUM(E49:E50)</f>
        <v>0</v>
      </c>
      <c r="F48" s="66">
        <f>SUM(F49:F50)</f>
        <v>0</v>
      </c>
      <c r="G48" s="66">
        <f>SUM(G49:G50)</f>
        <v>0</v>
      </c>
      <c r="H48" s="67">
        <f>SUM(H49:H50)</f>
        <v>0</v>
      </c>
      <c r="I48" s="136" t="str">
        <f>IF(D14=D48,"OK","Hiba!")</f>
        <v>OK</v>
      </c>
      <c r="J48" s="136" t="str">
        <f>IF(E14=E48,"OK","Hiba!")</f>
        <v>OK</v>
      </c>
      <c r="K48" s="136" t="str">
        <f>IF(F14=F48,"OK","Hiba!")</f>
        <v>OK</v>
      </c>
      <c r="L48" s="136" t="str">
        <f>IF(G14=G48,"OK","Hiba!")</f>
        <v>OK</v>
      </c>
      <c r="M48" s="136" t="str">
        <f>IF(D41=H48,"OK","Hiba!")</f>
        <v>OK</v>
      </c>
      <c r="N48" s="137"/>
      <c r="O48" s="137"/>
      <c r="P48" s="137"/>
      <c r="Q48" s="137"/>
    </row>
    <row r="49" spans="1:19" s="144" customFormat="1" x14ac:dyDescent="0.35">
      <c r="A49" s="139" t="s">
        <v>122</v>
      </c>
      <c r="B49" s="140" t="s">
        <v>123</v>
      </c>
      <c r="C49" s="141" t="s">
        <v>115</v>
      </c>
      <c r="D49" s="108">
        <f t="shared" si="16"/>
        <v>0</v>
      </c>
      <c r="E49" s="142"/>
      <c r="F49" s="142"/>
      <c r="G49" s="142"/>
      <c r="H49" s="148"/>
      <c r="I49" s="162" t="str">
        <f>IF(H49&gt;G49,"Hiba!","OK")</f>
        <v>OK</v>
      </c>
      <c r="J49" s="129"/>
      <c r="K49" s="129"/>
      <c r="L49" s="129"/>
      <c r="M49" s="129"/>
      <c r="N49" s="129"/>
      <c r="O49" s="129"/>
      <c r="P49" s="129"/>
      <c r="Q49" s="129"/>
    </row>
    <row r="50" spans="1:19" s="144" customFormat="1" ht="15" thickBot="1" x14ac:dyDescent="0.4">
      <c r="A50" s="149" t="s">
        <v>124</v>
      </c>
      <c r="B50" s="150" t="s">
        <v>125</v>
      </c>
      <c r="C50" s="151" t="s">
        <v>118</v>
      </c>
      <c r="D50" s="152">
        <f t="shared" si="16"/>
        <v>0</v>
      </c>
      <c r="E50" s="153"/>
      <c r="F50" s="153"/>
      <c r="G50" s="153"/>
      <c r="H50" s="154"/>
      <c r="I50" s="162" t="str">
        <f>IF(H50&gt;G50,"Hiba!","OK")</f>
        <v>OK</v>
      </c>
      <c r="J50" s="129"/>
      <c r="K50" s="129"/>
      <c r="L50" s="129"/>
      <c r="M50" s="129"/>
      <c r="N50" s="129"/>
      <c r="O50" s="129"/>
      <c r="P50" s="129"/>
      <c r="Q50" s="129"/>
    </row>
    <row r="51" spans="1:19" x14ac:dyDescent="0.35">
      <c r="I51" s="5"/>
      <c r="J51" s="5"/>
      <c r="K51" s="5"/>
    </row>
    <row r="52" spans="1:19" s="6" customFormat="1" x14ac:dyDescent="0.35">
      <c r="A52" s="155"/>
      <c r="B52" s="7"/>
      <c r="C52" s="156" t="s">
        <v>126</v>
      </c>
      <c r="D52" s="157"/>
      <c r="I52" s="5"/>
      <c r="J52" s="5"/>
      <c r="K52" s="5"/>
      <c r="S52" s="7"/>
    </row>
    <row r="53" spans="1:19" s="6" customFormat="1" x14ac:dyDescent="0.35">
      <c r="A53" s="155"/>
      <c r="B53" s="7"/>
      <c r="C53" s="158" t="s">
        <v>127</v>
      </c>
      <c r="D53" s="157"/>
      <c r="I53" s="5"/>
      <c r="J53" s="5"/>
      <c r="K53" s="5"/>
      <c r="S53" s="7"/>
    </row>
    <row r="54" spans="1:19" s="6" customFormat="1" x14ac:dyDescent="0.35">
      <c r="A54" s="155"/>
      <c r="B54" s="7"/>
      <c r="C54" s="159" t="s">
        <v>128</v>
      </c>
      <c r="D54" s="157"/>
      <c r="I54" s="5"/>
      <c r="J54" s="5"/>
      <c r="K54" s="5"/>
      <c r="S54" s="7"/>
    </row>
    <row r="55" spans="1:19" s="6" customFormat="1" x14ac:dyDescent="0.35">
      <c r="A55" s="155"/>
      <c r="B55" s="7"/>
      <c r="C55" s="160" t="s">
        <v>129</v>
      </c>
      <c r="D55" s="157"/>
      <c r="S55" s="7"/>
    </row>
  </sheetData>
  <mergeCells count="14">
    <mergeCell ref="D24:I24"/>
    <mergeCell ref="D42:H42"/>
    <mergeCell ref="D9:I9"/>
    <mergeCell ref="A10:A12"/>
    <mergeCell ref="B10:B12"/>
    <mergeCell ref="C10:C12"/>
    <mergeCell ref="D10:G10"/>
    <mergeCell ref="H10:I10"/>
    <mergeCell ref="A8:C8"/>
    <mergeCell ref="A2:M2"/>
    <mergeCell ref="A3:M3"/>
    <mergeCell ref="A5:C5"/>
    <mergeCell ref="A6:C6"/>
    <mergeCell ref="A7:C7"/>
  </mergeCells>
  <pageMargins left="0.70866141732283472" right="0.70866141732283472" top="0.74803149606299213" bottom="0.74803149606299213" header="0.31496062992125984" footer="0.31496062992125984"/>
  <pageSetup paperSize="8" scale="50" orientation="landscape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BETET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2021-01-22T08:27:25Z</dcterms:modified>
</cp:coreProperties>
</file>